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Ковалева\ПРОГРАММЫ\ПРОГРАММА 2025-2030\ОТЧЕТЫ 2025 год\годовой отчет 25\"/>
    </mc:Choice>
  </mc:AlternateContent>
  <bookViews>
    <workbookView xWindow="0" yWindow="0" windowWidth="14280" windowHeight="11370" tabRatio="655" activeTab="4"/>
  </bookViews>
  <sheets>
    <sheet name="финансы" sheetId="1" r:id="rId1"/>
    <sheet name="индикаторы" sheetId="2" r:id="rId2"/>
    <sheet name="показатели" sheetId="3" r:id="rId3"/>
    <sheet name="контрольные точки, мероприятия" sheetId="4" r:id="rId4"/>
    <sheet name="Оценка" sheetId="5" r:id="rId5"/>
  </sheets>
  <definedNames>
    <definedName name="_xlnm.Print_Area" localSheetId="3">'контрольные точки, мероприятия'!$A$1:$J$132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5" i="4" l="1"/>
  <c r="B15" i="5"/>
  <c r="BR25" i="5"/>
  <c r="BR24" i="5"/>
  <c r="BM25" i="5"/>
  <c r="BM24" i="5"/>
  <c r="G9" i="2" l="1"/>
  <c r="G10" i="2" s="1"/>
  <c r="BH25" i="5"/>
  <c r="BH24" i="5"/>
  <c r="BC24" i="5"/>
  <c r="BC25" i="5"/>
  <c r="AY24" i="5"/>
  <c r="AY25" i="5"/>
  <c r="AT24" i="5"/>
  <c r="AM24" i="5"/>
  <c r="AC24" i="5"/>
  <c r="V24" i="5"/>
  <c r="BV23" i="5"/>
  <c r="B24" i="5"/>
  <c r="B25" i="5"/>
  <c r="B23" i="5" s="1"/>
  <c r="CG23" i="5"/>
  <c r="CG25" i="5"/>
  <c r="B34" i="5"/>
  <c r="B33" i="5"/>
  <c r="B32" i="5" l="1"/>
  <c r="BR23" i="5"/>
  <c r="BH23" i="5"/>
  <c r="BC23" i="5"/>
  <c r="AY23" i="5"/>
  <c r="Q59" i="3" l="1"/>
  <c r="AM25" i="5" s="1"/>
  <c r="AM23" i="5" s="1"/>
  <c r="P108" i="3"/>
  <c r="B20" i="1" l="1"/>
  <c r="C20" i="1"/>
  <c r="D20" i="1"/>
  <c r="E20" i="1" s="1"/>
  <c r="B21" i="1"/>
  <c r="C21" i="1"/>
  <c r="D21" i="1"/>
  <c r="E21" i="1" s="1"/>
  <c r="C19" i="1"/>
  <c r="D19" i="1"/>
  <c r="B19" i="1"/>
  <c r="E83" i="1"/>
  <c r="D80" i="1"/>
  <c r="C80" i="1"/>
  <c r="B80" i="1"/>
  <c r="E80" i="1" l="1"/>
  <c r="I15" i="5" s="1"/>
  <c r="I13" i="5" s="1"/>
  <c r="E19" i="1"/>
  <c r="D16" i="1"/>
  <c r="C16" i="1"/>
  <c r="B16" i="1"/>
  <c r="P98" i="3" l="1"/>
  <c r="P94" i="3"/>
  <c r="P91" i="3"/>
  <c r="P83" i="3"/>
  <c r="P79" i="3"/>
  <c r="P75" i="3"/>
  <c r="P72" i="3"/>
  <c r="P58" i="3"/>
  <c r="P45" i="3"/>
  <c r="P41" i="3"/>
  <c r="P35" i="3"/>
  <c r="E87" i="1"/>
  <c r="D84" i="1"/>
  <c r="C84" i="1"/>
  <c r="B84" i="1"/>
  <c r="Q49" i="3" l="1"/>
  <c r="AC25" i="5" s="1"/>
  <c r="AC23" i="5" s="1"/>
  <c r="Q69" i="3"/>
  <c r="AT25" i="5" s="1"/>
  <c r="AT23" i="5" s="1"/>
  <c r="Q42" i="3"/>
  <c r="V25" i="5" s="1"/>
  <c r="V23" i="5" s="1"/>
  <c r="Q88" i="3"/>
  <c r="BM23" i="5" s="1"/>
  <c r="B13" i="5" s="1"/>
  <c r="Q32" i="3"/>
  <c r="M25" i="5" s="1"/>
  <c r="M23" i="5" s="1"/>
  <c r="E84" i="1"/>
  <c r="D15" i="1"/>
  <c r="C15" i="1"/>
  <c r="B15" i="1"/>
  <c r="D14" i="1"/>
  <c r="C14" i="1"/>
  <c r="B14" i="1"/>
  <c r="D76" i="1"/>
  <c r="C76" i="1"/>
  <c r="B76" i="1"/>
  <c r="D72" i="1"/>
  <c r="C72" i="1"/>
  <c r="B72" i="1"/>
  <c r="D68" i="1"/>
  <c r="C68" i="1"/>
  <c r="B68" i="1"/>
  <c r="D64" i="1"/>
  <c r="C64" i="1"/>
  <c r="E64" i="1" s="1"/>
  <c r="B64" i="1"/>
  <c r="D60" i="1"/>
  <c r="C60" i="1"/>
  <c r="B60" i="1"/>
  <c r="D56" i="1"/>
  <c r="C56" i="1"/>
  <c r="B56" i="1"/>
  <c r="D52" i="1"/>
  <c r="C52" i="1"/>
  <c r="B52" i="1"/>
  <c r="D48" i="1"/>
  <c r="C48" i="1"/>
  <c r="E48" i="1" s="1"/>
  <c r="B48" i="1"/>
  <c r="D44" i="1"/>
  <c r="C44" i="1"/>
  <c r="B44" i="1"/>
  <c r="D40" i="1"/>
  <c r="C40" i="1"/>
  <c r="B40" i="1"/>
  <c r="D36" i="1"/>
  <c r="C36" i="1"/>
  <c r="B36" i="1"/>
  <c r="D32" i="1"/>
  <c r="C32" i="1"/>
  <c r="B32" i="1"/>
  <c r="D27" i="1"/>
  <c r="C27" i="1"/>
  <c r="B27" i="1"/>
  <c r="D23" i="1"/>
  <c r="D18" i="1" s="1"/>
  <c r="C23" i="1"/>
  <c r="B23" i="1"/>
  <c r="E79" i="1"/>
  <c r="E78" i="1"/>
  <c r="E75" i="1"/>
  <c r="E70" i="1"/>
  <c r="E69" i="1"/>
  <c r="E66" i="1"/>
  <c r="E62" i="1"/>
  <c r="E59" i="1"/>
  <c r="E58" i="1"/>
  <c r="E55" i="1"/>
  <c r="E50" i="1"/>
  <c r="E49" i="1"/>
  <c r="E47" i="1"/>
  <c r="E42" i="1"/>
  <c r="E41" i="1"/>
  <c r="E39" i="1"/>
  <c r="B18" i="1" l="1"/>
  <c r="C18" i="1"/>
  <c r="E18" i="1" s="1"/>
  <c r="E56" i="1"/>
  <c r="D12" i="1"/>
  <c r="C12" i="1"/>
  <c r="E40" i="1"/>
  <c r="B12" i="1"/>
  <c r="E72" i="1"/>
  <c r="E76" i="1"/>
  <c r="E68" i="1"/>
  <c r="E60" i="1"/>
  <c r="E52" i="1"/>
  <c r="E44" i="1"/>
  <c r="E36" i="1"/>
  <c r="P26" i="3"/>
  <c r="P22" i="3"/>
  <c r="P16" i="3"/>
  <c r="P13" i="3"/>
  <c r="G8" i="2"/>
  <c r="E14" i="1"/>
  <c r="E15" i="1"/>
  <c r="E16" i="1"/>
  <c r="E23" i="1"/>
  <c r="E24" i="1"/>
  <c r="E25" i="1"/>
  <c r="E27" i="1"/>
  <c r="E29" i="1"/>
  <c r="E32" i="1"/>
  <c r="E34" i="1"/>
  <c r="E35" i="1"/>
  <c r="E12" i="1"/>
  <c r="Q10" i="3" l="1"/>
  <c r="CB25" i="5" s="1"/>
  <c r="CB23" i="5" s="1"/>
  <c r="B7" i="5"/>
  <c r="B5" i="5" l="1"/>
</calcChain>
</file>

<file path=xl/sharedStrings.xml><?xml version="1.0" encoding="utf-8"?>
<sst xmlns="http://schemas.openxmlformats.org/spreadsheetml/2006/main" count="1118" uniqueCount="484">
  <si>
    <t xml:space="preserve">                             (отчетный период)</t>
  </si>
  <si>
    <t>Наименование муниципальной программы, направления муниципальной программы и источника финансового обеспечения</t>
  </si>
  <si>
    <t>Объем финансового обеспечения, тыс. рублей</t>
  </si>
  <si>
    <t>Исполнение, тыс. рублей</t>
  </si>
  <si>
    <t>Процент исполнения, (4) / (3) x 100</t>
  </si>
  <si>
    <t>Комментарий &lt;1&gt;</t>
  </si>
  <si>
    <t>Сводная бюджетная роспись</t>
  </si>
  <si>
    <t>Кассовое исполнение</t>
  </si>
  <si>
    <t>средства федерального бюджета</t>
  </si>
  <si>
    <t>средства областного бюджета</t>
  </si>
  <si>
    <t>средства бюджета городского округа города Калуги Калужской области</t>
  </si>
  <si>
    <t>иные источники &lt;2&gt;</t>
  </si>
  <si>
    <t xml:space="preserve">                Сведения о достижении значений индикаторов</t>
  </si>
  <si>
    <t>Наименование индикатора</t>
  </si>
  <si>
    <t>Ед. изм.</t>
  </si>
  <si>
    <t>Значения индикатора</t>
  </si>
  <si>
    <t>Обоснование отклонений значений индикатора на конец отчетного года (при наличии)</t>
  </si>
  <si>
    <t>Год, предшествующий отчетному</t>
  </si>
  <si>
    <t>Отчетный год</t>
  </si>
  <si>
    <t>план</t>
  </si>
  <si>
    <t>факт</t>
  </si>
  <si>
    <t xml:space="preserve">                    Отчет о ходе реализации направления</t>
  </si>
  <si>
    <t>Показатели направления</t>
  </si>
  <si>
    <t>Единица измерения (по ОКЕИ)</t>
  </si>
  <si>
    <t>Значения по месяцам</t>
  </si>
  <si>
    <t>На конец года</t>
  </si>
  <si>
    <t>янв.</t>
  </si>
  <si>
    <t>февр.</t>
  </si>
  <si>
    <t>март</t>
  </si>
  <si>
    <t>апр.</t>
  </si>
  <si>
    <t>май</t>
  </si>
  <si>
    <t>июнь</t>
  </si>
  <si>
    <t>июль</t>
  </si>
  <si>
    <t>авг.</t>
  </si>
  <si>
    <t>сент.</t>
  </si>
  <si>
    <t>окт.</t>
  </si>
  <si>
    <t>нояб.</t>
  </si>
  <si>
    <t>План</t>
  </si>
  <si>
    <t>Факт/прогноз</t>
  </si>
  <si>
    <t>Наименование мероприятия (результата)/контрольной точки</t>
  </si>
  <si>
    <t>Плановая дата наступления контрольной точки</t>
  </si>
  <si>
    <t>Фактическая дата наступления контрольной точки</t>
  </si>
  <si>
    <t>Ответственный исполнитель (должность)</t>
  </si>
  <si>
    <t>Подтверждающий документ</t>
  </si>
  <si>
    <t>Комментарий (результаты/ проблемы, возникшие в ходе реализации мероприятия)</t>
  </si>
  <si>
    <t>№ п/п</t>
  </si>
  <si>
    <t>итог</t>
  </si>
  <si>
    <t>Имп</t>
  </si>
  <si>
    <t xml:space="preserve">            Сведения об исполнении помесячного плана достижения  показателей направления в текущем году</t>
  </si>
  <si>
    <t>% исполнения</t>
  </si>
  <si>
    <t xml:space="preserve">       Сведения о выполнении (достижении) мероприятий и контрольных точек</t>
  </si>
  <si>
    <t>№</t>
  </si>
  <si>
    <t xml:space="preserve">1. </t>
  </si>
  <si>
    <t>1.1.</t>
  </si>
  <si>
    <t>1.1.1.</t>
  </si>
  <si>
    <t>1.1.2.</t>
  </si>
  <si>
    <t>Оэмп</t>
  </si>
  <si>
    <t>Расчет ("+" достигнуто; "-" не достигнуто)</t>
  </si>
  <si>
    <t>Осэ1</t>
  </si>
  <si>
    <t>Осэ2</t>
  </si>
  <si>
    <t>Осэ3</t>
  </si>
  <si>
    <t>Ктсэ2</t>
  </si>
  <si>
    <t>Псэ2</t>
  </si>
  <si>
    <t>Ктсэ3</t>
  </si>
  <si>
    <t>Псэ3</t>
  </si>
  <si>
    <t>Ктсэ1</t>
  </si>
  <si>
    <t>Псэ1</t>
  </si>
  <si>
    <t>А1</t>
  </si>
  <si>
    <t>Эн1</t>
  </si>
  <si>
    <t xml:space="preserve">                   за 2025 год</t>
  </si>
  <si>
    <t xml:space="preserve">Муниципальная программа городского округа города Калуги Калужской области «Социальная поддержка граждан в городском округе городе Калуге Калужской области»
</t>
  </si>
  <si>
    <t>Ответственный исполнитель муниципальной программы управление социальной защиты города Калуги</t>
  </si>
  <si>
    <t xml:space="preserve">Комплекс проектных мероприятий </t>
  </si>
  <si>
    <t>Региональный проект «Поддержка семьи»                                         ВСЕГО, в том числе</t>
  </si>
  <si>
    <t>Комплекс процессных мероприятий</t>
  </si>
  <si>
    <t>«Организация предоставления адресной социальной помощи»  ВСЕГО, в том числе</t>
  </si>
  <si>
    <t>«Организация предоставления мер социальной поддержки отдельным категориям граждан за счет средств межбюджетных трансфертов»                              ВСЕГО, в том числе</t>
  </si>
  <si>
    <t>«Организация предоставления мер социальной поддержки на оплату жилого помещения, коммунальных услуг» ВСЕГО, в том числе</t>
  </si>
  <si>
    <t>«Организация предоставления мер социальной поддержки на оплату жилого помещения, коммунальных услуг и оплату взносов на капитальный ремонт за счет средств межбюджетных трансфертов» ВСЕГО, в том числе</t>
  </si>
  <si>
    <t>«Предоставление отдельным категориям граждан права бесплатного и льготного проезда в городском транспорте общего пользования»  ВСЕГО, в том числе</t>
  </si>
  <si>
    <t>«Организация предоставления единовременной адресной социальной помощи на проведение капитального ремонта» ВСЕГО, в том числе</t>
  </si>
  <si>
    <t>«Оказание социальной помощи отдельным категориям граждан, находящимся в трудной жизненной ситуации»  ВСЕГО, в том числе</t>
  </si>
  <si>
    <t>«Организация предоставления социальных выплат, пособий, компенсаций детям, семьям с детьми»  ВСЕГО, в том числе</t>
  </si>
  <si>
    <t>«Обеспечение деятельности органов администрации городского округа города Калуги»   ВСЕГО, в том числе</t>
  </si>
  <si>
    <t>«Организация и проведение мероприятий в области социальной политики»                                   ВСЕГО, в том числе</t>
  </si>
  <si>
    <t>Региональный проект «Многодетная семья»  ВСЕГО, в том числе</t>
  </si>
  <si>
    <t>«Организация предоставления мер социальной поддержки отдельным категориям граждан»                                 ВСЕГО, в том числе</t>
  </si>
  <si>
    <t>Годовой отчет о ходе реализации муниципальной программы</t>
  </si>
  <si>
    <t>«Организация предоставления денежных выплат, пособий и компенсации отдельным категориям граждан области в соответствии с региональным законодательством»                                    ВСЕГО, в том числе</t>
  </si>
  <si>
    <t>В 2025 году объемы финансовых средств не освоены. Обращения граждан на предоставление единовременной адресной социальной помощи на проведение капитального ремонта не поступали.</t>
  </si>
  <si>
    <t xml:space="preserve">Для выполнения работ были заключены соглашения на предоставление субсидий с управляющими организациями. В соответствии с заключенными договорами в 2025 году реализованы мероприятия по установке подъемных платформ . Выполнение мероприятий по обеспечению беспрепятственного доступа, включающих строительно-монтажные наружные работы за пределами зданий перенесены на весенне-летний период 2026 года, так как работы носят сезонный характер. </t>
  </si>
  <si>
    <t>Доля граждан, получивших социальную поддержку и государственные социальные гарантии, в общей численности граждан, имеющих право на их получение и обратившихся за их получением</t>
  </si>
  <si>
    <t>Количество мер социальной поддержки, оказанных гражданам, получивших социальную поддержку и государственные социальные гарантии</t>
  </si>
  <si>
    <t>%</t>
  </si>
  <si>
    <t>чел</t>
  </si>
  <si>
    <t xml:space="preserve">               «Социальная политика»</t>
  </si>
  <si>
    <t>Количество получателей ежегодной выплаты на возмещение затрат, связанных с уплатой процентов за пользование кредитом по кредитному договору (договору займа), в том числе ипотечному кредиту</t>
  </si>
  <si>
    <t xml:space="preserve">Количество получателей денежной выплаты при рождении третьего и последующих детей до достижения ребенком возраста трех лет в соответствии с Региональным законодательством </t>
  </si>
  <si>
    <t>Численность получателей, получивших государственную социальную помощь на основании социального контракта</t>
  </si>
  <si>
    <t>Численность получателей, получивших единовременные выплаты - материнский капитал при рождении второго ребенка и последующих детей</t>
  </si>
  <si>
    <t>Количество получателей единовременных и ежемесячных социальных выплат</t>
  </si>
  <si>
    <t>Количество получателей ежегодной социальной выплаты лицам, достигшим возраста 100 и более лет</t>
  </si>
  <si>
    <t>Количество получателей мер социальной поддержки гражданам, которым присвоено звание "Почетный гражданин города Калуги" и "Почетный гражданин Калужской области", проживающим в городе Калуге</t>
  </si>
  <si>
    <t xml:space="preserve">Количество получателей ежегодной денежной выплаты лицам, награжденным нагрудным знаком «Почетный донор России» </t>
  </si>
  <si>
    <t>Количество получателей единовременного социального пособия на возмещение расходов, связанных с установкой внутридомового газового оборудования</t>
  </si>
  <si>
    <t>Количество получателей мер социальной поддержки по оплате за содержание и текущий ремонт жилого помещения многоквартирного дома (отдельные категории граждан)</t>
  </si>
  <si>
    <t>Количество получателей мер социальной поддержки по оплате за жилищно-коммунальные услуги специалистам, работающим в муниципальных организациях в сельской местности, а также специалистам, вышедшим на пенсию (за исключением педагогических работников)</t>
  </si>
  <si>
    <t>Количество председателей советов многоквартирных домов и руководителей территориального общественного самоуправления, которым выплачиваются компенсации расходов за произведенную ими оплату жилого помещения и коммунальных услуг</t>
  </si>
  <si>
    <t>Количество получателей мер социальной поддержки по оплате за жилое помещение и коммунальные услуги в соответствии с федеральными законами</t>
  </si>
  <si>
    <t>Количество получателей субсидий на оплату жилого помещения и коммунальных услуг</t>
  </si>
  <si>
    <t>Количество получателей мер социальной поддержки по оплате взноса на капитальный ремонт</t>
  </si>
  <si>
    <t>Количество граждан, пользующихся правом бесплатного и (или) льготного проезда в городском электрическом транспорте и в автобусах общего пользования, работающих на муниципальных городских маршрутах регулярного сообщения</t>
  </si>
  <si>
    <t>Количество граждан, пользующихся правом льготного проезда по месячным льготным проездным билетам в городском транспорте общего пользования</t>
  </si>
  <si>
    <t>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t>
  </si>
  <si>
    <t>Количество получателей денежных выплат, пособий и компенсаций отдельным категориям граждан в соответствии с региональным законодательством</t>
  </si>
  <si>
    <t>Количество получателей государственной социальной помощи</t>
  </si>
  <si>
    <t>Количество получателей социальных выплат, пособий, компенсаций детям, семьям с детьми</t>
  </si>
  <si>
    <t>Количество получателей денежной выплаты при рождении третьего и последующих детей до достижения ребенком возраста трех лет из средств Федерального бюджета</t>
  </si>
  <si>
    <t>Количество мероприятий в области социальной политики</t>
  </si>
  <si>
    <t>чел.</t>
  </si>
  <si>
    <t>ед.</t>
  </si>
  <si>
    <t>Количество получателей уменьшается ежемесчно, т.к. с 2026 года данное мероприятие отсутствует.</t>
  </si>
  <si>
    <t>Задача «Адресная социальная поддержка малоимущих граждан и граждан, находящихся в трудной жизненной ситуации, в целях поддержания социально приемлемого уровня жизни» структурного элемента «Организация предоставления адресной социальной помощи»</t>
  </si>
  <si>
    <t>Мероприятие «Предоставление адресной социальной помощи»</t>
  </si>
  <si>
    <t>1.1.3.</t>
  </si>
  <si>
    <t xml:space="preserve">Контрольная точка 4
ежемесячно до 30 числа выплата осуществлена; составление отчетности
</t>
  </si>
  <si>
    <t>1.1.4.</t>
  </si>
  <si>
    <t>2.</t>
  </si>
  <si>
    <t>2.1.</t>
  </si>
  <si>
    <t>Задача «Обеспечение системной социальной поддержки и повышения качества жизни граждан пожилого возраста, установленных муниципальными нормативными правовыми актами» структурного элемента «Организация предоставления мер социальной поддержки отдельным категориям граждан»</t>
  </si>
  <si>
    <t>Мероприятие «Предоставление ежегодной единовременной социальной выплаты лицам, достигшим возраста 100 и более лет»</t>
  </si>
  <si>
    <t xml:space="preserve">Контрольная точка 2 
ежемесячно до 30 числа начисление и формирование выплаты
</t>
  </si>
  <si>
    <t xml:space="preserve">Контрольная точка 3 
ежемесячно до 30 числа отправка заявки на финансирование
перечисление выплаты на счета получателей
</t>
  </si>
  <si>
    <t xml:space="preserve">Контрольная точка 4 
ежемесячно до 30 числа выплата осуществлена; составление отчетности
</t>
  </si>
  <si>
    <t>2.2.</t>
  </si>
  <si>
    <t xml:space="preserve">Мероприятие «Предоставление мер социальной поддержки гражданам, которым присвоено звание «Почетный гражданин города Калуги» и «Почетный гражданин Калужской области», проживающим в городе Калуге»; </t>
  </si>
  <si>
    <t xml:space="preserve">Контрольная точка 1 
ежемесячно до 30 числа 
определение права на получение выплаты, загрузка данных от ресурсоснабжающих организаций
</t>
  </si>
  <si>
    <t xml:space="preserve">Контрольная точка 1 
ежемесячно до 30 числа 
определение права на получение выплаты
начисление и формирование выплаты
</t>
  </si>
  <si>
    <t xml:space="preserve">Контрольная точка 2 
ежемесячно до 30 числа отправка заявки на финансирование
</t>
  </si>
  <si>
    <t xml:space="preserve">Контрольная точка 3 
ежемесячно до 30 числа перечисление выплаты на счета получателей
</t>
  </si>
  <si>
    <t>Задача «Предоставление денежных выплат и компенсаций отдельным категориям граждан в соответствии с федеральным и региональным законодательством» структурного элемента «Организация предоставления мер социальной поддержки отдельным категориям граждан за счет средств межбюджетных трансфертов»</t>
  </si>
  <si>
    <t xml:space="preserve">3. </t>
  </si>
  <si>
    <t>3.1.</t>
  </si>
  <si>
    <t>Мероприятие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</si>
  <si>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Контрольная точка 1 
до 15 января составление заявки на финансирование  
</t>
  </si>
  <si>
    <t xml:space="preserve">Контрольная точка 2 
до 31 марта определение права на получение выплаты, обработка поступивших заявлений, запросы,
начисление и формирование выплаты
</t>
  </si>
  <si>
    <t xml:space="preserve">Контрольная точка 3 
до 31 марта 
перечисление выплаты на счета получателей
</t>
  </si>
  <si>
    <t xml:space="preserve">Контрольная точка 4 
до 31 марта выплата осуществлена, составление отчетности
</t>
  </si>
  <si>
    <t>Мероприятие «Меры социальной поддержки отдельным категориям граждан на возмещение расходов, связанных с установкой внутридомового газового оборудования»</t>
  </si>
  <si>
    <t xml:space="preserve">Контрольная точка 1 
ежемесячно до 15 числа заявка на финансирование 
</t>
  </si>
  <si>
    <t xml:space="preserve">Контрольная точка 2 
ежемесячно до 30 числа обработка поступивших заявлений, запросы,
принятие решения о назначении выплаты
</t>
  </si>
  <si>
    <t>Задача «Предоставление денежных выплат и компенсаций отдельным категориям граждан в соответствии с муниципальными нормативными актами и в соответствии с региональным законодательством» структурного элемента «Организация предоставления мер социальной поддержки на оплату жилого помещения, коммунальных услуг»</t>
  </si>
  <si>
    <t>Мероприятие «Предоставление населению города Калуги мер социальной поддержки по оплате за содержание жилого помещения многоквартирного дома»</t>
  </si>
  <si>
    <t xml:space="preserve">Контрольная точка 2
ежемесячно до 30 числа начисление и формирование выплаты, отправка заявки на финансирование
</t>
  </si>
  <si>
    <t xml:space="preserve">Контрольная точка 3
ежемесячно до 30 числа 
перечисление выплаты на счета получателей
</t>
  </si>
  <si>
    <t>Мероприятие «Предоставление мер социальной поддержки по оплате за жилищно-коммунальные услуги специалистам, работающим в муниципальных организациях в сельской местности, а также специалистам, вышедшим на пенсию (за исключением педагогических работников)»</t>
  </si>
  <si>
    <t>Контрольная точка 1 ежемесячно до 30 числа обработка поступивших заявлений, запросы, определение права на получение выплаты</t>
  </si>
  <si>
    <t>«Предоставление  компенсации расходов за произведенную председателями советов многоквартирных домов и руководителями территориального общественного самоуправления оплату жилого помещения и коммунальных услуг».</t>
  </si>
  <si>
    <t>Задача «Предоставление денежных выплат и компенсаций отдельным категориям граждан, субсидий на оплату жилого помещения и коммунальных услуг гражданам города Калуги в соответствии с федеральным и региональным законодательством» структурного элемента «Организация предоставления мер социальной поддержки на оплату жилого помещения, коммунальных услуг и оплату взносов на капитальный ремонт за счет средств межбюджетных трансфертов»</t>
  </si>
  <si>
    <t>Мероприятие «Оплата жилищно-коммунальных услуг отдельным категориям граждан»</t>
  </si>
  <si>
    <t>Мероприятие «Предоставление гражданам субсидии на оплату жилого помещения и коммунальных услуг»</t>
  </si>
  <si>
    <t xml:space="preserve">Контрольная точка 3 
ежемесячно до 25 числа 
перечисление выплаты на счета получателей
</t>
  </si>
  <si>
    <t>Мероприятие «Компенсация отдельным категориям граждан оплаты взноса на капитальный ремонт общего имущества в многоквартирном доме»</t>
  </si>
  <si>
    <t xml:space="preserve">Контрольная точка 2 
ежемесячно до 30 числа   обработка поступивших заявлений, запросы определение права на получение выплаты, загрузка данных от ресурсоснабжающих организаций начисление и формирование выплаты
</t>
  </si>
  <si>
    <t xml:space="preserve">Контрольная точка 3 
ежемесячно до 30 числа 
перечисление выплаты на счета получателей
</t>
  </si>
  <si>
    <t xml:space="preserve">Задача «Обеспечение права бесплатного и льготного проезда отдельным категориям граждан в городском транспорте общего пользования» структурного элемента «Предоставление отдельным категориям граждан права бесплатного и льготного проезда в городском транспорте общего пользования»  </t>
  </si>
  <si>
    <t>Мероприятие «Предоставление субсидии на возмещение юридическим лицам, индивидуальным предпринимателям недополученных доходов в связи с предоставлением права бесплатного проезда отдельным категориям граждан в городском транспорте общего пользования»</t>
  </si>
  <si>
    <t xml:space="preserve">Контрольная точка 1 В течение 14 рабочих дней со дня подписания протокола подведения итогов отбора - подписание Соглашения, о предоставлении субсидии 
в текущем финансовом году ежемесячно до 10 числа получение расчетов недополученных доходов
</t>
  </si>
  <si>
    <t>Контрольная точка 2 ежемесячно до 24 числа проверка расчетов, подписание актов сверки,  отправка заявки на финансирование</t>
  </si>
  <si>
    <t>Контрольная точка 3 ежемесячно до 24 числа возмещение недополученных доходов на счета организаций</t>
  </si>
  <si>
    <t xml:space="preserve">Контрольная точка 4 ежемесячно до 30 числа выплата осуществлена; не позднее 10-го рабочего дня месяца, следующего за отчетным кварталом,
отчет о достижении значения результата
</t>
  </si>
  <si>
    <t>Мероприятие «Предоставление субсидии на возмещение юридическим лицам, индивидуальным предпринимателям недополученных доходов в связи с перевозкой отдельных категорий пассажиров по месячным льготным проездным билетам в городском транспорте общего пользования»</t>
  </si>
  <si>
    <t>Задача «Улучшение жилищных условий инвалидов и участников Великой Отечественной войны, тружеников тыла и вдов погибших (умерших) инвалидов и участников Великой Отечественной войны» структурного элемента «Организация предоставления единовременной адресной социальной помощи на проведение капитального ремонта»</t>
  </si>
  <si>
    <t>Мероприятие «Осуществление капитального ремонта индивидуальных жилых домов инвалидов и участников Великой Отечественной войны, тружеников тыла и вдов погибших (умерших) инвалидов и участников Великой Отечественной войны»</t>
  </si>
  <si>
    <t>Контрольная точка 1 обработка поступивших заявлений, запросы, обследование определение права для начала осуществление работ, принятие решения</t>
  </si>
  <si>
    <t>Контрольная точка 2 расчет и составление сметы подрядчиком, утверждение сметы, договор подряда</t>
  </si>
  <si>
    <t>Контрольная точка 3 выполнение работ, акт приемки выполненных работ, составление НПА на финансирование, перечисление денежных средств</t>
  </si>
  <si>
    <t>Контрольная точка 4 оплата произведена, составление отчетности</t>
  </si>
  <si>
    <t>Задача «Предоставление денежных выплат и компенсаций отдельным категориям граждан в соответствии с региональным законодательством» структурного элемента «Организация предоставления денежных выплат, пособий и компенсации отдельным категориям граждан области в соответствии с региональным законодательством</t>
  </si>
  <si>
    <t>Мероприятие «Организация предоставления денежных выплат, пособий и компенсаций отдельным категориям граждан области в соответствии с региональным законодательством»</t>
  </si>
  <si>
    <t xml:space="preserve">Задача «Предоставление государственной социальной помощи отдельным категориям граждан, находящимся в трудной жизненной ситуации» структурного элемента «Оказание социальной помощи отдельным категориям граждан, находящимся в трудной жизненной ситуации»  </t>
  </si>
  <si>
    <t>Мероприятие «Оказание социальной помощи отдельным категориям граждан, находящимся в трудной жизненной ситуации»</t>
  </si>
  <si>
    <t xml:space="preserve">Контрольная точка 2 
ежемесячно до 30 числа   обработка поступивших заявлений, запросы определение права на получение выплаты, начисление и формирование выплаты
</t>
  </si>
  <si>
    <t>Задача «Предоставление социальных выплат и компенсаций детям, семьям с детьми» структурного элемента «Организация предоставления социальных выплат, пособий, компенсаций детям, семьям с детьми»</t>
  </si>
  <si>
    <t>Мероприятие «Обеспечение социальных выплат, пособий, компенсаций детям и семьям с детьми»</t>
  </si>
  <si>
    <t xml:space="preserve">Контрольная точка 3 
ежемесячно до 26 числа 
перечисление выплаты на счета получателей
</t>
  </si>
  <si>
    <t>Мероприятие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</si>
  <si>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Контрольная точка 1 ежемесячно до 15 числа заявка на финансирование </t>
  </si>
  <si>
    <t>Контрольная точка 2 ежемесячно до 26 числа   обработка поступивших заявлений, запросы определение права на получение выплаты, начисление и формирование выплаты</t>
  </si>
  <si>
    <t xml:space="preserve">Контрольная точка 
3 ежемесячно до 26 числа 
перечисление выплаты на счета получателей
</t>
  </si>
  <si>
    <t>Контрольная точка 4 ежемесячно до 30 числа выплата осуществлена; составление отчетности</t>
  </si>
  <si>
    <t>Мероприятие «Организации и проведение мероприятий в области социальной политики»</t>
  </si>
  <si>
    <t>Контрольная точка 1 до 31.01 закупка включена в план – график закупок</t>
  </si>
  <si>
    <t>Контрольная точка 2 до 15.12 заключены контракты на закупку товаров, работ, услуг</t>
  </si>
  <si>
    <t xml:space="preserve">Контрольная точка 3 до 31.12 произведена приемка поставленных товаров, оказанных услуг, 
произведена оплата поставленных товаров, оказанных услуг
</t>
  </si>
  <si>
    <t xml:space="preserve">Контрольная точка 4 в течении 30 дней после окончания срока действия контракта 
отчет об использовании бюджетных средств
</t>
  </si>
  <si>
    <t>Задача «Обеспечение беспрепятственного доступа инвалидам к общему имуществу в многоквартирных домах» структурного элемента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</si>
  <si>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начальник отдела социальных выплат ветеранам и пожилым гражданам</t>
  </si>
  <si>
    <t>начальник финансово-бухгалтерского отдела</t>
  </si>
  <si>
    <t>2.1.1.</t>
  </si>
  <si>
    <t>2.1.2.</t>
  </si>
  <si>
    <t>2.1.3.</t>
  </si>
  <si>
    <t>2.1.4.</t>
  </si>
  <si>
    <t>3.1.1.</t>
  </si>
  <si>
    <t>3.1.2.</t>
  </si>
  <si>
    <t>3.1.3.</t>
  </si>
  <si>
    <t>3.1.4.</t>
  </si>
  <si>
    <t>4.</t>
  </si>
  <si>
    <t>4.1.</t>
  </si>
  <si>
    <t>4.1.1.</t>
  </si>
  <si>
    <t>4.1.2.</t>
  </si>
  <si>
    <t>4.1.3.</t>
  </si>
  <si>
    <t>4.1.4.</t>
  </si>
  <si>
    <t>Заявления граждан,
запросы для подтверждения информации</t>
  </si>
  <si>
    <t>начальник отдела оказания адресной помощи; начальник отдела пособий семьям с детьми;
начальник отдела социальных выплат ветеранам и пожилым гражданам</t>
  </si>
  <si>
    <t>Контрольная точка 1 
ежемесячно до 30 числа обработка поступивших заявлений, запросы</t>
  </si>
  <si>
    <t>Контрольная точка 3 
ежемесячно до 30 числа заявка на финансирование;
перечисление выплаты на счета получателей</t>
  </si>
  <si>
    <t>Контрольная точка 2 
ежемесячно до 30 числа заключение комиссии;
принятие решения о назначении выплаты</t>
  </si>
  <si>
    <t>Заявления от  граждан приняты, обработаны, сформированы запросы</t>
  </si>
  <si>
    <t>Протоколы комиссий,
решения о назначении выплат</t>
  </si>
  <si>
    <t>Решения вынесены</t>
  </si>
  <si>
    <t>Заявки на финансирование и платежные документы отправлены</t>
  </si>
  <si>
    <t>Отчеты сформированы, проверены</t>
  </si>
  <si>
    <t>Контрольная точка 4
ежемесячно до 30 числа выплата осуществлена; составление отчетности</t>
  </si>
  <si>
    <t>начальник финансово-бухгалтерского отдела;
начальник отдела информационного обеспечения</t>
  </si>
  <si>
    <t xml:space="preserve">отчеты на отчетную дату:                                        31.01.2025;  28.02.2025;  31.03.2025;  30.04.2025;   31.05.2025;    30.06.2025;
 31.07.2025;  31.08.2025;  30.09.2025; 31.10.2025; 30.11.2025; 31.12.2025 </t>
  </si>
  <si>
    <t>30.01.2025; 28.02.2025; 30.03.2025; 30.04.2025; 30.05.2025; 30.06.2025; 30.07.2025; 30.08.2025; 30.09.2025; 30.10.2025; 30.11.2025; 30.12.2025</t>
  </si>
  <si>
    <t>ежедневно в течении всего месяца в установленные сроки</t>
  </si>
  <si>
    <t>ежедневно и еженедельно в течении всего месяца в установленные сроки</t>
  </si>
  <si>
    <t>2.2.1.</t>
  </si>
  <si>
    <t>2.2.2.</t>
  </si>
  <si>
    <t>2.2.3.</t>
  </si>
  <si>
    <t>2.2.4.</t>
  </si>
  <si>
    <t>2.3.</t>
  </si>
  <si>
    <t>2.3.1.</t>
  </si>
  <si>
    <t>2.3.2.</t>
  </si>
  <si>
    <t>2.3.3.</t>
  </si>
  <si>
    <t>2.3.4.</t>
  </si>
  <si>
    <t>3.2.</t>
  </si>
  <si>
    <t>3.2.1.</t>
  </si>
  <si>
    <t>3.2.2.</t>
  </si>
  <si>
    <t>3.2.3.</t>
  </si>
  <si>
    <t>3.2.4.</t>
  </si>
  <si>
    <t>4.2.</t>
  </si>
  <si>
    <t>4.2.1.</t>
  </si>
  <si>
    <t>4.2.2.</t>
  </si>
  <si>
    <t>4.2.3.</t>
  </si>
  <si>
    <t>4.2.4.</t>
  </si>
  <si>
    <t>4.3.</t>
  </si>
  <si>
    <t>4.3.1.</t>
  </si>
  <si>
    <t>4.3.2.</t>
  </si>
  <si>
    <t>4.3.3.</t>
  </si>
  <si>
    <t>4.3.4.</t>
  </si>
  <si>
    <t>5.</t>
  </si>
  <si>
    <t>5.1.</t>
  </si>
  <si>
    <t>5.1.1.</t>
  </si>
  <si>
    <t>5.1.2.</t>
  </si>
  <si>
    <t>5.1.3.</t>
  </si>
  <si>
    <t>5.1.4.</t>
  </si>
  <si>
    <t>5.2.</t>
  </si>
  <si>
    <t>5.2.1.</t>
  </si>
  <si>
    <t>5.2.2.</t>
  </si>
  <si>
    <t>5.2.3.</t>
  </si>
  <si>
    <t>5.2.4.</t>
  </si>
  <si>
    <t>5.3.</t>
  </si>
  <si>
    <t>5.3.1.</t>
  </si>
  <si>
    <t>5.3.2.</t>
  </si>
  <si>
    <t>5.3.3.</t>
  </si>
  <si>
    <t>5.3.4.</t>
  </si>
  <si>
    <t>6.</t>
  </si>
  <si>
    <t>6.1.</t>
  </si>
  <si>
    <t>6.1.1.</t>
  </si>
  <si>
    <t>6.1.2.</t>
  </si>
  <si>
    <t>6.1.3.</t>
  </si>
  <si>
    <t>6.1.4.</t>
  </si>
  <si>
    <t>6.2.</t>
  </si>
  <si>
    <t>6.2.1.</t>
  </si>
  <si>
    <t>6.2.2.</t>
  </si>
  <si>
    <t>6.2.3.</t>
  </si>
  <si>
    <t>6.2.4.</t>
  </si>
  <si>
    <t>7.</t>
  </si>
  <si>
    <t>7.1.</t>
  </si>
  <si>
    <t>7.1.1.</t>
  </si>
  <si>
    <t>7.1.2.</t>
  </si>
  <si>
    <t>7.1.3.</t>
  </si>
  <si>
    <t>7.1.4.</t>
  </si>
  <si>
    <t>8.</t>
  </si>
  <si>
    <t>8.1.</t>
  </si>
  <si>
    <t>8.1.1.</t>
  </si>
  <si>
    <t>8.1.2.</t>
  </si>
  <si>
    <t>8.1.3.</t>
  </si>
  <si>
    <t>8.1.4.</t>
  </si>
  <si>
    <t>9.</t>
  </si>
  <si>
    <t>9.1.</t>
  </si>
  <si>
    <t>9.1.1.</t>
  </si>
  <si>
    <t>9.1.2.</t>
  </si>
  <si>
    <t>9.1.3.</t>
  </si>
  <si>
    <t>9.1.4.</t>
  </si>
  <si>
    <t>10.</t>
  </si>
  <si>
    <t>10.1.</t>
  </si>
  <si>
    <t>10.1.1.</t>
  </si>
  <si>
    <t>10.1.2.</t>
  </si>
  <si>
    <t>10.1.3.</t>
  </si>
  <si>
    <t>10.1.4.</t>
  </si>
  <si>
    <t>10.2.</t>
  </si>
  <si>
    <t>10.2.1.</t>
  </si>
  <si>
    <t>10.2.2.</t>
  </si>
  <si>
    <t>10.2.3.</t>
  </si>
  <si>
    <t>10.2.4.</t>
  </si>
  <si>
    <t>11.</t>
  </si>
  <si>
    <t>11.1.</t>
  </si>
  <si>
    <t>11.1.1.</t>
  </si>
  <si>
    <t>11.1.2.</t>
  </si>
  <si>
    <t>11.1.3.</t>
  </si>
  <si>
    <t>11.1.4.</t>
  </si>
  <si>
    <t>решения о назначении выплаты</t>
  </si>
  <si>
    <t>Заявки на финансирование сформированы ежемесячно. Платежные поручения ежемесяно сформированы и отправлены в установленные сроки</t>
  </si>
  <si>
    <t>Контрольная точка 3 
ежемесячно до 30 числа отправка заявки на финансирование
перечисление выплаты на счета получателей</t>
  </si>
  <si>
    <t>Контрольная точка 2 
ежемесячно до 30 числа начисление и формирование выплаты</t>
  </si>
  <si>
    <t>Контрольная точка 1 
ежемесячно до 30 числа обработка поступивших заявлений, запросы, 
определение права на получение выплаты</t>
  </si>
  <si>
    <t>Данные от организаций загружены, обработаны и проверены</t>
  </si>
  <si>
    <t>начальник отдела оказания адресной помощи</t>
  </si>
  <si>
    <t xml:space="preserve">Заявки на финансирование сформированы ежемесячно. </t>
  </si>
  <si>
    <t>Платежные поручения ежемесяно сформированы и отправлены в установленные сроки</t>
  </si>
  <si>
    <t>Решения вынесены,   выплата сформирована</t>
  </si>
  <si>
    <t>Заявки на финансирование сформированы и отправлены</t>
  </si>
  <si>
    <t>Платежные поручения сформированы и отправлены</t>
  </si>
  <si>
    <t>Начальник отдела компенсаций на оплату жилищно-коммунальных услуг</t>
  </si>
  <si>
    <t>Заявка на финансирование сформирована и отправлена</t>
  </si>
  <si>
    <t xml:space="preserve">Заявка на финансирование </t>
  </si>
  <si>
    <t>отчеты на отчетную дату</t>
  </si>
  <si>
    <t>Заявления от граждан приняты, обработаны, выплата сформирована</t>
  </si>
  <si>
    <t xml:space="preserve">Платежные поручения сформированы и отправлены.
Основная выплата отправлена в январе 2025.
В течении всего года выплата новым назначениям
</t>
  </si>
  <si>
    <t>15.01.2025; 15.02.2025; 15.03.2025; 15.04.2025; 15.05.2025; 15.06.2025; 15.07.2025; 15.08.2025; 15.09.2025; 15.10.2025; 15.11.2025; 15.12.2025</t>
  </si>
  <si>
    <t>Заявка на финансирование ежемесячная</t>
  </si>
  <si>
    <t xml:space="preserve">Платежные поручения сформированы и отправлены.
</t>
  </si>
  <si>
    <t>Контрольная точка 1 
ежемесячно до 30 числа обработка поступивших заявлений, запросы, определение права на получение выплаты, загрузка данных от ресурсоснабжающих организаций</t>
  </si>
  <si>
    <t>Заявления от граждан приняты, запросы сформированы, данные от организаций загружены,
решения о назначении выплаты приняты</t>
  </si>
  <si>
    <t>Начальник отдела компенсаций на оплату жилищно-коммунальных услуг начальник финансово-бухгалтерского отдела</t>
  </si>
  <si>
    <t xml:space="preserve">заявления, запросы, загрузки,
решения о назначении выплаты
</t>
  </si>
  <si>
    <t>Заявления от граждан приняты, запросы сформированы, 
решения о назначении выплаты приняты</t>
  </si>
  <si>
    <t>30.03.2025; 30.06.2025; 30.09.2025; 30.12.2025</t>
  </si>
  <si>
    <t>14.03.2025; 17.06.2025; 16.09.2025; 10.12.2025</t>
  </si>
  <si>
    <t>Загрузка и начисления</t>
  </si>
  <si>
    <t>Платежные поручения  сформированы и отправлены в установленные сроки</t>
  </si>
  <si>
    <t>Отчеты  сформированы, проверены и отправлены в установленные сроки</t>
  </si>
  <si>
    <t>Списки о получателях, имеющих право на выплату обработаны, выплата начислена и сформирована</t>
  </si>
  <si>
    <t>заявления, запросы, загрузки, начисления</t>
  </si>
  <si>
    <t xml:space="preserve">Заявления от граждан приняты, запросы сформированы, данные от организаций загружены,
решения о назначении выплаты приняты, выплата сформирована
</t>
  </si>
  <si>
    <t>25.01.2025; 25.02.2025; 25.03.2025; 25.04.2025; 25.05.2025; 25.06.2025; 25.07.2025; 25.08.2025; 25.09.2025; 25.10.2025; 25.11.2025; 25.12.2025</t>
  </si>
  <si>
    <t>Контрольная точка 2 
ежемесячно до 25 числа   обработка поступивших заявлений, запросы определение права на получение выплаты, загрузка данных от ресурсоснабжающих организаций начисление и формирование выплаты</t>
  </si>
  <si>
    <t xml:space="preserve">начальник отдела социальных выплат ветеранам и пожилым гражданам
начальник финансово-бухгалтерского отдела
</t>
  </si>
  <si>
    <t xml:space="preserve">Постановление Городской Управы от 16.12.2024 №424-п
от28.01.2025 №28-п, от 10.02.2025 №45-п
Соглашение от 03.03.2025 №1 и №2 в новой редакции
</t>
  </si>
  <si>
    <t xml:space="preserve">Протокол составлен
Соглашение подписано двумя сторонами
расчеты предоставлены
</t>
  </si>
  <si>
    <t>Акты сверки подписаны ежемесячно в установленные сроки</t>
  </si>
  <si>
    <t xml:space="preserve">Акты проверены и подписаны
Заявка на финансирование сформирована и отправлена
</t>
  </si>
  <si>
    <t>24.01.2025; 24.02.2025; 24.03.2025; 24.04.2025; 24.05.2025; 24.06.2025; 24.07.2025; 24.08.2025; 24.09.2025; 24.10.2025; 24.11.2025; 24.12.2025</t>
  </si>
  <si>
    <t>Контрольная точка 4 ежемесячно до 30 числа выплата осуществлена; не позднее 10-го рабочего дня месяца, следующего за отчетным кварталом,
отчет о достижении значения результата</t>
  </si>
  <si>
    <t>платежные поручения:
№1384 от28.02.2025 
№1694 от18.03.2025 
№2020 от 27.03.2025 
№2350 от15.04.2025 
№3064 от 30.05.2025 
№3941 от 16.06.2025 
№4692 от 15.07.2025
№5474 от 13.08.2025
№5582 от 19.08.2025
№6436 от 12.09.2025
№4691 от 14.07.2025
№5473 от 12.08.2025
№6433 от 12.09.2025
№7456 от14.10.2025
№8252 от 14.11.2025
№9161 от 11.12.2025</t>
  </si>
  <si>
    <t>28.02.2025
18.03.2025
15.04.2025
30.05.2025
16.06.2025
15.07.2025
19.08.2025
12.09.2025
14.10.2025
14.11.2025
11.12.2025</t>
  </si>
  <si>
    <t>платежные поручения:
№126 от 17.01.2025
№1383 от28.02.2025
№1693 от 18.03.2025; 
№2349 от 15.04.2025; 
№3013 от 15.05.2025; 
№3843 от 10.06.2025; 
№4690 от 14.07.2025
№5472 от 13.08.2025
№6435 от 12.09.2025
№6435 от 12.09.2025
№8254 от 14.10.2025; 
№8254 от 14.11.2025;
№9162 от 11.12.2025</t>
  </si>
  <si>
    <t xml:space="preserve">Платежные поручения сформированы и отправлены
</t>
  </si>
  <si>
    <t>начальник отдела социальных выплат ветеранам и пожилым гражданам
начальник финансово-бухгалтерского отдела</t>
  </si>
  <si>
    <t>17.01.2025
28.02.2025
18.03.2025
15.04.2025
15.05.2025
10.06.2025
14.07.2025
13.08.2025
12.09.2025
14.10.2025
14.11.2025
11.12.2025</t>
  </si>
  <si>
    <t>-</t>
  </si>
  <si>
    <t>Предполагается оказывать адресную социальную помощь на проведение капитального ремонта индивидуальных жилых домов инвалидов и участников ВОВ, тружеников тыла и вдов погибших (умерших) инвалидов (участников)ВОВ. В 2025 году объемы финансовых средств не освоены. Обращения граждан на предоставление единовременной адресной социальной помощи на проведение капитального ремонта не поступали.</t>
  </si>
  <si>
    <t>Начальник отдела компенсаций на оплату жилищно-коммунальных услуг
начальник отдела социальных выплат ветеранам и пожилым гражданам</t>
  </si>
  <si>
    <t>Заявления от граждан приняты, запросы сформированы, данные от организаций загружены,
решения о назначении выплаты приняты, выплата сформирована</t>
  </si>
  <si>
    <t>Контрольная точка 2 
ежемесячно до 30 числа   обработка поступивших заявлений, запросы определение права на получение выплаты, загрузка данных от ресурсоснабжающих организаций начисление и формирование выплаты</t>
  </si>
  <si>
    <t>начальник отдела оказания государственной социальной помощи</t>
  </si>
  <si>
    <t xml:space="preserve">Заявления от граждан приняты, запросы сформированы,
решения о назначении выплаты приняты, выплата сформирована
</t>
  </si>
  <si>
    <t>26.01.2025; 26.02.2025; 26.03.2025; 26.04.2025; 26.05.2025; 26.06.2025; 26.07.2025; 26.08.2025; 26.09.2025; 26.10.2025; 26.11.2025; 26.12.2025</t>
  </si>
  <si>
    <t xml:space="preserve">Начальник отдела пособий семьям с детьми </t>
  </si>
  <si>
    <t>Контрольная точка 2 
ежемесячно до 26 числа   обработка поступивших заявлений, запросы определение права на получение выплаты, начисление и формирование выплаты</t>
  </si>
  <si>
    <t>Заявления от граждан приняты, запросы сформированы, 
решения о назначении выплаты приняты, выплата сформирована</t>
  </si>
  <si>
    <t xml:space="preserve">начальник отдела оказания адресной помощи;
начальник финансово-бухгалтерского отдела
</t>
  </si>
  <si>
    <t>план-график</t>
  </si>
  <si>
    <t>план-график составлен и зарегистрирован</t>
  </si>
  <si>
    <t>контракты заключены</t>
  </si>
  <si>
    <t>товары по акту приняты и используются на соответствующих мероприятиях</t>
  </si>
  <si>
    <t>отчеты сформированы и проверены в установленные сроки, согласно проведения мероприятий</t>
  </si>
  <si>
    <t xml:space="preserve">                                      31.01.2025;  28.02.2025;  31.03.2025;  30.04.2025;   31.05.2025;    30.06.2025;
 31.07.2025;  31.08.2025;  30.09.2025; 31.10.2025; 30.11.2025; 31.12.2025 </t>
  </si>
  <si>
    <t xml:space="preserve">Акты приемки товаров:
Товарная накладная от 04.04.2025 № 00044
Товарная накладная от 08.04.2025 № 00045
УПД от 04.04.2025 № 248000Е25040407
Товарная накладная от 28.03.2025 № 13
Документы о приемке          от 11.04.2025 № 103
от 16.01.2025 № 1       
от 11.04.2025 № 103
от 04.04.2025 № 6
от 31.01.2025 № 115,                    от 28.02.2025 № 351,                 от 03.04.2025 № 756
от 05.05.2025 № 1025,                    от 30.05.2025 № 1250,                 от 01.07.2025 № 1545,                 от 11.08.2025 № 1761,                 от 01.09.2025 № 1899,                 от 30.09.2025 № 2042
от 28.04.2025 № 229,                    от 28.04.2025 № 230,                 от 28.04.2025 № 231
</t>
  </si>
  <si>
    <t xml:space="preserve">12.12.2024
17.12.2024
06.03.2025
07.03.2025
10.03.2025
11.03.2025
14.03.2025
28.03.2025       25.04.2025          28.04.2025           10.06.2025              07.06.2025                           03.09.2025        24.12.2025
</t>
  </si>
  <si>
    <t xml:space="preserve">12.12.2024
17.12.2024
06.03.2025
07.03.2025
10.03.2025
11.03.2025
14.03.2025
28.03.2025
03.07.2025
11.07.2025
24.07.2025
125.08.2025
13.08.2025
10.09.2025        02.04.2025
07.04.2025
11.04.2025
14.04.2025
16.04.2025
07.05.2025
12.05.2025
10.06.2025             24.12.2025
</t>
  </si>
  <si>
    <t>+</t>
  </si>
  <si>
    <t>Оценка эффективности реализации муниципальной программы городского округа города Калуги Калужской области «Социальная поддержка граждан в городском округе городе Калуге Калужской области», рассчитанная в соответствии с Порядком проведения оценки эффективности реализации муниципальных программ городского округа города Калуги Калужской области, утвержденным постановлением Городской Управы города Калуги от 02.08.2013 N 220-п.</t>
  </si>
  <si>
    <t>Осэ4</t>
  </si>
  <si>
    <t>Ктсэ4</t>
  </si>
  <si>
    <t>Псэ4</t>
  </si>
  <si>
    <t>Осэ5</t>
  </si>
  <si>
    <t>Ктсэ5</t>
  </si>
  <si>
    <t>Псэ5</t>
  </si>
  <si>
    <t>Осэ6</t>
  </si>
  <si>
    <t>Ктсэ6</t>
  </si>
  <si>
    <t>Псэ6</t>
  </si>
  <si>
    <t>Осэ7</t>
  </si>
  <si>
    <t>Ктсэ7</t>
  </si>
  <si>
    <t>Псэ7</t>
  </si>
  <si>
    <t>Осэ8</t>
  </si>
  <si>
    <t>Ктсэ8</t>
  </si>
  <si>
    <t>Псэ8</t>
  </si>
  <si>
    <t>Осэ9</t>
  </si>
  <si>
    <t>Ктсэ9</t>
  </si>
  <si>
    <t>Псэ9</t>
  </si>
  <si>
    <t>Осэ10</t>
  </si>
  <si>
    <t>Ктсэ10</t>
  </si>
  <si>
    <t>Псэ10</t>
  </si>
  <si>
    <t>Осэ11</t>
  </si>
  <si>
    <t>Ктсэ11</t>
  </si>
  <si>
    <t>Псэ11</t>
  </si>
  <si>
    <t xml:space="preserve">контракты:
№0137200001224008191 от 12.12.2024
№0137200001224008353 от 17.12.2024
№ 09/25к от 06.03.2025
№0137200001225001062 от 07.03.2025
№ 10/25к, №0137200001225001097
от 10.03.2025
№0137200001225001149, 
№0137200001225001067, № 11/25к от 11.03.2025
№0137200001225001173,№ 13/25к от 14.03.2025,
№0137200001225001599 от28.03.2025          № 21/25к 
от 25.04.2025
№ 22/25к 
от 28.04.2025
№ 25/25к
от 10.06.2025
№ 0137200001225003315
от 07.06.2025контракт
№013720001225005263 от 03.09.2025
</t>
  </si>
  <si>
    <t xml:space="preserve">Начальник управления жилищно-коммунального хозяйства города Калуги,
начальник отдела по организации управления многоквартирными домами </t>
  </si>
  <si>
    <t>Акт выполненных работ</t>
  </si>
  <si>
    <t>Произведена   оплата   выполненныхработ   по   поставке   и   установкеподъемных механизмов (платформ) по2-м адресам</t>
  </si>
  <si>
    <t>Работы по 1-му  адресу выполнены на74%, по 2-ому - на 68%, по 3-е - 0</t>
  </si>
  <si>
    <t>Контрольная точка 2
ежемесячно до 30 числа начисление и формирование выплаты,
отправка заявки на финансирование</t>
  </si>
  <si>
    <t>Контрольная точка 1 
ежеквартально до 30 числа обработка поступивших списков  получателей на выплату, начисление и формирование выплаты</t>
  </si>
  <si>
    <t>Контрольная точка 2
ежеквартально до 30 числа отправка заявки на финансирование</t>
  </si>
  <si>
    <t>Контрольная точка 3
ежеквартально до 30 числа перечисление выплаты на счета получателей</t>
  </si>
  <si>
    <t>Контрольная точка 4
ежеквартально до 30 числа 
выплата осуществлена; составление отчетности</t>
  </si>
  <si>
    <t xml:space="preserve">Контрольная точка 1 
ежемесячно до 15 числа заявка на финансирование </t>
  </si>
  <si>
    <t>Контрольная точка 2
ежемесячно до 30 числа   обработка поступивших заявлений, запросы определение права на получение выплаты, загрузка данных от ресурсоснабжающих организаций начисление и формирование выплаты</t>
  </si>
  <si>
    <t>Количество мер социальной поддержки, оказанных гражданам, получивших социальную поддержку и государственные социальные гарантии может не соответствовать общей численности получателей мер социальной поддержки, поскольку один и тот же гражданин вправе получать одновременно несколько мер социальной поддержки по разным основаниям. Все выплаты носят заявительный характер.</t>
  </si>
  <si>
    <t>Контрольная точка реализуется как «Разработка сметных расчетов на выполнение работ по приспособлению жилых помещений инвалидов и общего имущества в многоквартирных домах» в связи с изменениями  в части механизма реализации мероприятий по приспособлению жилых помещений инвалидов и общего имущества в многоквартирных домах, в которых проживают инвалиды, с учетом их потребностей и обеспечения условий доступности для инвалидов с выполнения работ по муниципальным контрактам на предоставление субсидии юридическим лицам (за исключением государственных (муниципальных) учреждений) или индивидуальным предпринимателям, осуществляющим предпринимательскую деятельность по управлению многоквартирными домами на основании лицензии, товариществам собственников жилья, созданным собственниками помещений в одном многоквартирном доме или нескольких многоквартирных домах, результат реализации - смета</t>
  </si>
  <si>
    <t>Контрольная точка реализуется как «Заключение соглашения на предоставление субсидии»
в связи с изменениями  в части механизма реализации мероприятий по приспособлению жилых помещений инвалидов и общего имущества в многоквартирных домах, в которых проживают инвалиды, с учетом их потребностей и обеспечения условий доступности для инвалидов с выполнения работ по муниципальным контрактам на предоставление субсидии юридическим лицам (за исключением государственных (муниципальных) учреждений) или индивидуальным предпринимателям, осуществляющим предпринимательскую деятельность по управлению многоквартирными домами на основании лицензии, товариществам собственников жилья, созданным собственниками помещений в одном многоквартирном доме или нескольких многоквартирных домах, результат реализации - заключены соглашения по трем адресам с управляющими организациями на финансовое обеспечение затрат в связи с выполнением работ по приспособлению общего имущества в многоквартирных домах, в которых проживают инвалиды с учетом их потребностей, от 11.12.2025, срок реализации которых  - 2026 год.</t>
  </si>
  <si>
    <t>План-график закупок                                                 (смета № 09-01-01, смета № 02-01-01), по 2-ому - на 68% (смета № 09-01-01, смета № 02-01-01)</t>
  </si>
  <si>
    <t xml:space="preserve">платежное поручение от 30.12.2025 № 1856; платежное поручение от 30.12.2025 № 1855 </t>
  </si>
  <si>
    <t xml:space="preserve">Предусмотрено программой/     направлением </t>
  </si>
  <si>
    <t>Задача «Реализация мероприятий социальной поддержки отдельных категорий граждан, а также реализация общественно значимых мероприятий в городе Калуге» структурного элемента «Организация и проведение мероприятий в области социальной политики»</t>
  </si>
  <si>
    <t>Мероприятие «Предоставление мер социальной поддержки на обеспечение ежемесячной социальной выплаты лицам, замещавшим муниципальные должности на постоянной основе и должности муниципальной службы в городском округе городе Калуге Калужской области, а также детям умерших лиц, замещавших указанные должности»</t>
  </si>
  <si>
    <t>Соисполнитель муниципальной программы  управление жилищно-коммунального хозяйства города Калуги</t>
  </si>
  <si>
    <t>Количество приспособленных жилых помещений и общего имущества в многоквартирных домах, в которых проживают инвалиды</t>
  </si>
  <si>
    <t>Мероприятие: «Предоставление субсидии на выполнение работ по приспособлению жилых помещений инвалидов и общего имущества в многоквартирных домах, в которых проживают инвалиды, с учетом их потребностей и обеспечению условий доступности для инвалидов</t>
  </si>
  <si>
    <t xml:space="preserve">Количество получателей ежемесячной социальной выплаты лицам, замещавшим муниципальные должности на постоянной основе и должности муниципальной службы в городском округе городе Калуге, а также детям мерших лиц, замещавших указанные должности
</t>
  </si>
  <si>
    <t>Региональный проект «Многодетная семья»</t>
  </si>
  <si>
    <t>1. «Организация предоставления адресной социальной помощи»</t>
  </si>
  <si>
    <t xml:space="preserve">2. «Организация предоставления мер социальной поддержки отдельным категориям граждан»   </t>
  </si>
  <si>
    <t xml:space="preserve">3. «Организация предоставления мер социальной поддержки отдельным категориям граждан за счет средств межбюджетных трансфертов»  </t>
  </si>
  <si>
    <t>4. «Организация предоставления мер социальной поддержки на оплату жилого помещения, коммунальных услуг»</t>
  </si>
  <si>
    <t xml:space="preserve">5. «Организация предоставления мер социальной поддержки на оплату жилого помещения, коммунальных услуг и оплату взносов на капитальный ремонт за счет средств межбюджетных трансфертов» </t>
  </si>
  <si>
    <t>6. «Предоставление отдельным категориям граждан права бесплатного и льготного проезда в городском транспорте общего пользования»</t>
  </si>
  <si>
    <t xml:space="preserve">7. «Организация предоставления единовременной адресной социальной помощи на проведение капитального ремонта» </t>
  </si>
  <si>
    <t xml:space="preserve">8. «Организация предоставления денежных выплат, пособий и компенсации отдельным категориям граждан области в соответствии с региональным законодательством»    </t>
  </si>
  <si>
    <t xml:space="preserve">9. «Оказание социальной помощи отдельным категориям граждан, находящимся в трудной жизненной ситуации» </t>
  </si>
  <si>
    <t>10. «Организация предоставления социальных выплат, пособий, компенсаций детям, семьям с детьми»</t>
  </si>
  <si>
    <t xml:space="preserve">11. «Организация и проведение мероприятий в области социальной политики»  </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</si>
  <si>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</si>
  <si>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2. «Организация предоставления мер социальной поддержки отдельным категориям граждан»</t>
  </si>
  <si>
    <t>Муниципальная программа городского округа города Калуги Калужской области «Социальная поддержка граждан в городском округе городе Калуге Калужской области»    ВСЕГО, в том числе</t>
  </si>
  <si>
    <t>А2</t>
  </si>
  <si>
    <t>Направление "Социальная политика" управление социальной защиты города Калуги</t>
  </si>
  <si>
    <t>Направление «Социальная политика», Соисполнитель управление социальной защиты города Калуги</t>
  </si>
  <si>
    <t>Направление «Социальная политика», Соисполнитель управление жилищно-коммунального хозяйства города Калуги</t>
  </si>
  <si>
    <t>Направление "Социальная политика" управление жильщно-коммунального хозяйства города Калуги</t>
  </si>
  <si>
    <t>1.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</si>
  <si>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Эн2</t>
  </si>
  <si>
    <t xml:space="preserve">12. «Обеспечение деятельности органов администрации городского округа города Калуги» </t>
  </si>
  <si>
    <t>13. Региональный проект «Многодетная семья»</t>
  </si>
  <si>
    <t xml:space="preserve">14. Региональный проект «Поддержка семьи»  </t>
  </si>
  <si>
    <t>Псэ</t>
  </si>
  <si>
    <t>Комментарии</t>
  </si>
  <si>
    <t>Ответственный исполнитель управление социальной защиты города Калуги</t>
  </si>
  <si>
    <t>Ответственный исполнитель управление жилищно коммунального хозяйства города Калуги</t>
  </si>
  <si>
    <t xml:space="preserve">       Направление  «Социальная политика»</t>
  </si>
  <si>
    <t>Ответственный исполнитель управление жилищно-коммунального хозяйства города Калуги</t>
  </si>
  <si>
    <t>1.</t>
  </si>
  <si>
    <t>Ктсэ</t>
  </si>
  <si>
    <t xml:space="preserve">Муниципальная программа  "Социальная поддержка граждан в городском округе городе Калуге Калужской области " </t>
  </si>
  <si>
    <t>Направление "Социальная политика", управление жилищно коммунального хозяйства города Калуги</t>
  </si>
  <si>
    <t>Региональный проект "Поддержка семьи"
»</t>
  </si>
  <si>
    <t>Примечание</t>
  </si>
  <si>
    <t>Количество дополнительных мер социальной поддержки женщинам, обучающимся по очной форме обучения, состоящим на учете в медицинских организациях по беременности, молодым семьям при рождении третьего или последующего ребенка</t>
  </si>
  <si>
    <t>услуга носит заявительный характер, по всем заявлениям выплата произведена</t>
  </si>
  <si>
    <t xml:space="preserve"> Выполнение мероприятий по обеспечению беспрепятственного доступа, включающих строительно-монтажные наружные работы за пределами зданий перенесены на весенне-летний период 2026 года, так как работы носят сезонный характер. </t>
  </si>
  <si>
    <t xml:space="preserve">Контрольная точка 1 
Разработка сметных расчетов на выполнение работ по приспособлению жилых помещений инвалидов и общего имущества в многоквартирных домах 
</t>
  </si>
  <si>
    <t xml:space="preserve">Контрольная точка 2 
Заключение соглашения на предоставление субсидии 
</t>
  </si>
  <si>
    <t>Контрольная точка 3 
Приемка выполненных работ</t>
  </si>
  <si>
    <t>Контрольная точка 4 
Оплата выполненных работ</t>
  </si>
  <si>
    <t>Контрольные точки были изменены Распоряжением начальника управления жилищно-коммунального хозяйства города калуги от 19.12.2025 № 1145-17-р в нарушении п.1.2 постановления Городской управы города Калуги "О внесении изменений в постановление Городской управы города Калуги от 02.08.2013 № 220</t>
  </si>
  <si>
    <t>Услуга носит заявительный характер. В 2025 году обращения граждан на предоставление единовременной адресной социальной помощи на проведение капитального ремонта не поступали.</t>
  </si>
  <si>
    <t>Количество получателей денежной выплаты при рождении третьего и последующих детей до достижения ребенком возраста трех лет из средств Федерального бюджета уменьшалось ежемесяно, т.к. с 2026 года данное мероприятие отсутствует.</t>
  </si>
  <si>
    <t>соглашение</t>
  </si>
  <si>
    <t>Заключены соглашения на предоставление субсидий с управляющими организациями не по всем запланированным работам. Выполнение мероприятий по обеспечению беспрепятственного доступа, включающих строительно-монтажные наружные работы за пределами зданий перенесены на весенне-летний период 2026 года, так как работы носят сезонный характер.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</si>
</sst>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Times New Roman"/>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b/>
      <sz val="11"/>
      <name val="Times New Roman"/>
      <family val="1"/>
      <charset val="204"/>
    </font>
    <font>
      <sz val="12"/>
      <color theme="1"/>
      <name val="Calibri"/>
      <family val="2"/>
      <charset val="204"/>
      <scheme val="minor"/>
    </font>
    <font>
      <sz val="11"/>
      <name val="Times New Roman"/>
      <family val="1"/>
      <charset val="204"/>
    </font>
  </fonts>
  <fills count="8">
    <fill>
      <patternFill patternType="none"/>
    </fill>
    <fill>
      <patternFill patternType="gray125"/>
    </fill>
    <fill>
      <patternFill patternType="solid">
        <fgColor theme="9" tint="0.79998168889431442"/>
        <bgColor indexed="64"/>
      </patternFill>
    </fill>
    <fill>
      <patternFill patternType="solid">
        <fgColor theme="7"/>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228">
    <xf numFmtId="0" fontId="0" fillId="0" borderId="0" xfId="0"/>
    <xf numFmtId="0" fontId="0" fillId="0" borderId="0" xfId="0" applyAlignment="1">
      <alignment wrapText="1"/>
    </xf>
    <xf numFmtId="0" fontId="0" fillId="0" borderId="1" xfId="0" applyBorder="1" applyAlignment="1">
      <alignment wrapText="1"/>
    </xf>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applyAlignment="1">
      <alignment horizontal="center"/>
    </xf>
    <xf numFmtId="0" fontId="1" fillId="2" borderId="1" xfId="0" applyFont="1" applyFill="1" applyBorder="1"/>
    <xf numFmtId="0" fontId="2" fillId="0" borderId="1" xfId="0" applyFont="1" applyBorder="1" applyAlignment="1">
      <alignment wrapText="1"/>
    </xf>
    <xf numFmtId="0" fontId="2" fillId="0" borderId="1" xfId="0" applyFont="1" applyBorder="1" applyAlignment="1">
      <alignment horizontal="left" wrapText="1"/>
    </xf>
    <xf numFmtId="4" fontId="1" fillId="0" borderId="1" xfId="0" applyNumberFormat="1" applyFont="1" applyBorder="1" applyAlignment="1">
      <alignment wrapText="1"/>
    </xf>
    <xf numFmtId="4" fontId="1" fillId="0" borderId="1" xfId="0" applyNumberFormat="1" applyFont="1" applyBorder="1"/>
    <xf numFmtId="0" fontId="1" fillId="0" borderId="8" xfId="0" applyFont="1" applyBorder="1"/>
    <xf numFmtId="4" fontId="1" fillId="2" borderId="1" xfId="0" applyNumberFormat="1" applyFont="1" applyFill="1" applyBorder="1"/>
    <xf numFmtId="0" fontId="0" fillId="0" borderId="3" xfId="0" applyBorder="1" applyAlignment="1">
      <alignment wrapText="1"/>
    </xf>
    <xf numFmtId="0" fontId="4" fillId="0" borderId="1" xfId="0" applyFont="1" applyBorder="1" applyAlignment="1">
      <alignment wrapText="1"/>
    </xf>
    <xf numFmtId="4" fontId="4" fillId="2" borderId="1" xfId="0" applyNumberFormat="1" applyFont="1" applyFill="1" applyBorder="1" applyAlignment="1">
      <alignment wrapText="1"/>
    </xf>
    <xf numFmtId="4" fontId="0" fillId="0" borderId="0" xfId="0" applyNumberFormat="1" applyAlignment="1">
      <alignment wrapText="1"/>
    </xf>
    <xf numFmtId="4" fontId="4" fillId="0" borderId="1" xfId="0" applyNumberFormat="1" applyFont="1" applyBorder="1" applyAlignment="1">
      <alignment wrapText="1"/>
    </xf>
    <xf numFmtId="1" fontId="1" fillId="0" borderId="1" xfId="0" applyNumberFormat="1" applyFont="1" applyBorder="1" applyAlignment="1">
      <alignment wrapText="1"/>
    </xf>
    <xf numFmtId="1" fontId="0" fillId="0" borderId="1" xfId="0" applyNumberFormat="1" applyBorder="1" applyAlignment="1">
      <alignment wrapText="1"/>
    </xf>
    <xf numFmtId="1" fontId="0" fillId="0" borderId="0" xfId="0" applyNumberFormat="1" applyAlignment="1">
      <alignment wrapText="1"/>
    </xf>
    <xf numFmtId="14" fontId="1" fillId="0" borderId="1" xfId="0" applyNumberFormat="1" applyFont="1" applyBorder="1" applyAlignment="1">
      <alignment wrapText="1"/>
    </xf>
    <xf numFmtId="0" fontId="1" fillId="0" borderId="1" xfId="0" applyFont="1" applyBorder="1" applyAlignment="1">
      <alignment vertical="center" wrapText="1"/>
    </xf>
    <xf numFmtId="1" fontId="0" fillId="0" borderId="2" xfId="0" applyNumberFormat="1" applyBorder="1" applyAlignment="1">
      <alignment wrapText="1"/>
    </xf>
    <xf numFmtId="1" fontId="1" fillId="0" borderId="2" xfId="0" applyNumberFormat="1" applyFont="1" applyBorder="1" applyAlignment="1">
      <alignment wrapText="1"/>
    </xf>
    <xf numFmtId="0" fontId="1" fillId="0" borderId="4" xfId="0" applyFont="1" applyBorder="1" applyAlignment="1">
      <alignment wrapText="1"/>
    </xf>
    <xf numFmtId="0" fontId="1" fillId="0" borderId="9" xfId="0" applyFont="1" applyBorder="1" applyAlignment="1">
      <alignment wrapText="1"/>
    </xf>
    <xf numFmtId="4" fontId="1" fillId="6" borderId="1" xfId="0" applyNumberFormat="1" applyFont="1" applyFill="1" applyBorder="1"/>
    <xf numFmtId="0" fontId="1" fillId="6" borderId="1" xfId="0" applyFont="1" applyFill="1" applyBorder="1" applyAlignment="1">
      <alignment horizontal="right"/>
    </xf>
    <xf numFmtId="4" fontId="1" fillId="7" borderId="1" xfId="0" applyNumberFormat="1" applyFont="1" applyFill="1" applyBorder="1"/>
    <xf numFmtId="0" fontId="6" fillId="0" borderId="0" xfId="0" applyFont="1" applyAlignment="1">
      <alignment horizontal="left"/>
    </xf>
    <xf numFmtId="0" fontId="0" fillId="0" borderId="14" xfId="0" applyBorder="1"/>
    <xf numFmtId="0" fontId="0" fillId="0" borderId="6" xfId="0" applyBorder="1"/>
    <xf numFmtId="2" fontId="0" fillId="0" borderId="6" xfId="0" applyNumberFormat="1" applyBorder="1"/>
    <xf numFmtId="0" fontId="3" fillId="0" borderId="1" xfId="0" applyFont="1" applyBorder="1" applyAlignment="1">
      <alignment wrapText="1"/>
    </xf>
    <xf numFmtId="0" fontId="8" fillId="0" borderId="3" xfId="0" applyFont="1" applyBorder="1" applyAlignment="1">
      <alignment wrapText="1"/>
    </xf>
    <xf numFmtId="0" fontId="5" fillId="0" borderId="0" xfId="0" applyFont="1" applyAlignment="1">
      <alignment wrapText="1"/>
    </xf>
    <xf numFmtId="2" fontId="0" fillId="4" borderId="1" xfId="0" applyNumberFormat="1" applyFill="1" applyBorder="1"/>
    <xf numFmtId="2" fontId="0" fillId="3" borderId="1" xfId="0" applyNumberFormat="1" applyFill="1" applyBorder="1"/>
    <xf numFmtId="2" fontId="0" fillId="4" borderId="2" xfId="0" applyNumberFormat="1" applyFill="1" applyBorder="1"/>
    <xf numFmtId="0" fontId="4" fillId="0" borderId="8" xfId="0" applyFont="1" applyBorder="1" applyAlignment="1">
      <alignment wrapText="1"/>
    </xf>
    <xf numFmtId="4" fontId="1" fillId="5" borderId="1" xfId="0" applyNumberFormat="1" applyFont="1" applyFill="1" applyBorder="1"/>
    <xf numFmtId="0" fontId="1" fillId="5" borderId="0" xfId="0" applyFont="1" applyFill="1"/>
    <xf numFmtId="0" fontId="5" fillId="0" borderId="0" xfId="0" applyFont="1" applyAlignment="1">
      <alignment horizontal="center" wrapText="1"/>
    </xf>
    <xf numFmtId="2" fontId="0" fillId="3" borderId="1" xfId="0" applyNumberFormat="1" applyFill="1" applyBorder="1" applyAlignment="1">
      <alignment horizontal="center"/>
    </xf>
    <xf numFmtId="0" fontId="0" fillId="4" borderId="14" xfId="0" applyFill="1" applyBorder="1"/>
    <xf numFmtId="4" fontId="0" fillId="3" borderId="0" xfId="0" applyNumberFormat="1" applyFill="1"/>
    <xf numFmtId="0" fontId="0" fillId="5" borderId="14" xfId="0" applyFill="1" applyBorder="1"/>
    <xf numFmtId="0" fontId="0" fillId="5" borderId="15" xfId="0" applyFill="1" applyBorder="1"/>
    <xf numFmtId="4" fontId="0" fillId="3" borderId="10" xfId="0" applyNumberFormat="1" applyFill="1" applyBorder="1"/>
    <xf numFmtId="0" fontId="0" fillId="0" borderId="10" xfId="0" applyBorder="1"/>
    <xf numFmtId="0" fontId="0" fillId="0" borderId="7" xfId="0" applyBorder="1"/>
    <xf numFmtId="0" fontId="0" fillId="0" borderId="15" xfId="0" applyBorder="1"/>
    <xf numFmtId="0" fontId="1" fillId="0" borderId="14" xfId="0" applyFont="1" applyBorder="1"/>
    <xf numFmtId="2" fontId="1" fillId="4" borderId="2" xfId="0" applyNumberFormat="1" applyFont="1" applyFill="1" applyBorder="1"/>
    <xf numFmtId="2" fontId="1" fillId="3" borderId="1" xfId="0" applyNumberFormat="1" applyFont="1" applyFill="1" applyBorder="1"/>
    <xf numFmtId="0" fontId="5" fillId="0" borderId="6" xfId="0" applyFont="1" applyBorder="1" applyAlignment="1">
      <alignment wrapText="1"/>
    </xf>
    <xf numFmtId="0" fontId="2" fillId="5" borderId="1" xfId="0" applyFont="1" applyFill="1" applyBorder="1" applyAlignment="1">
      <alignment wrapText="1"/>
    </xf>
    <xf numFmtId="0" fontId="1" fillId="0" borderId="1" xfId="0" applyFont="1" applyFill="1" applyBorder="1" applyAlignment="1">
      <alignment wrapText="1"/>
    </xf>
    <xf numFmtId="0" fontId="1" fillId="0" borderId="0" xfId="0" applyFont="1" applyFill="1" applyAlignment="1">
      <alignment wrapText="1"/>
    </xf>
    <xf numFmtId="4" fontId="0" fillId="0" borderId="2" xfId="0" applyNumberFormat="1" applyBorder="1" applyAlignment="1">
      <alignment wrapText="1"/>
    </xf>
    <xf numFmtId="4" fontId="0" fillId="0" borderId="3" xfId="0" applyNumberFormat="1" applyBorder="1" applyAlignment="1">
      <alignment wrapText="1"/>
    </xf>
    <xf numFmtId="4" fontId="4" fillId="0" borderId="2" xfId="0" applyNumberFormat="1" applyFont="1" applyBorder="1" applyAlignment="1">
      <alignment wrapText="1"/>
    </xf>
    <xf numFmtId="4" fontId="4" fillId="2" borderId="2" xfId="0" applyNumberFormat="1" applyFont="1" applyFill="1" applyBorder="1" applyAlignment="1">
      <alignment wrapText="1"/>
    </xf>
    <xf numFmtId="4" fontId="8" fillId="0" borderId="3" xfId="0" applyNumberFormat="1" applyFont="1" applyBorder="1" applyAlignment="1">
      <alignment wrapText="1"/>
    </xf>
    <xf numFmtId="4" fontId="4" fillId="2" borderId="12" xfId="0" applyNumberFormat="1" applyFont="1" applyFill="1" applyBorder="1" applyAlignment="1">
      <alignment wrapText="1"/>
    </xf>
    <xf numFmtId="2" fontId="2" fillId="5" borderId="1" xfId="0" applyNumberFormat="1" applyFont="1" applyFill="1" applyBorder="1" applyAlignment="1">
      <alignment wrapText="1"/>
    </xf>
    <xf numFmtId="2" fontId="5" fillId="5" borderId="1" xfId="0" applyNumberFormat="1" applyFont="1" applyFill="1" applyBorder="1" applyAlignment="1">
      <alignment wrapText="1"/>
    </xf>
    <xf numFmtId="0" fontId="5" fillId="0" borderId="1" xfId="0" applyFont="1" applyBorder="1" applyAlignment="1">
      <alignment wrapText="1"/>
    </xf>
    <xf numFmtId="0" fontId="5" fillId="5" borderId="1" xfId="0" applyFont="1" applyFill="1" applyBorder="1" applyAlignment="1">
      <alignment wrapText="1"/>
    </xf>
    <xf numFmtId="0" fontId="0" fillId="0" borderId="2" xfId="0" applyBorder="1" applyAlignment="1">
      <alignment wrapText="1"/>
    </xf>
    <xf numFmtId="0" fontId="4" fillId="0" borderId="0" xfId="0" applyFont="1" applyBorder="1" applyAlignment="1">
      <alignment wrapText="1"/>
    </xf>
    <xf numFmtId="0" fontId="0" fillId="0" borderId="0" xfId="0" applyBorder="1" applyAlignment="1">
      <alignment wrapText="1"/>
    </xf>
    <xf numFmtId="0" fontId="4" fillId="0" borderId="1" xfId="0" applyFont="1" applyBorder="1" applyAlignment="1">
      <alignment horizontal="right" vertical="center" wrapText="1"/>
    </xf>
    <xf numFmtId="0" fontId="4" fillId="0" borderId="0" xfId="0" applyFont="1" applyBorder="1" applyAlignment="1">
      <alignment horizontal="center" wrapText="1"/>
    </xf>
    <xf numFmtId="4" fontId="4" fillId="2" borderId="0" xfId="0" applyNumberFormat="1" applyFont="1" applyFill="1" applyBorder="1" applyAlignment="1">
      <alignment wrapText="1"/>
    </xf>
    <xf numFmtId="0" fontId="1" fillId="0" borderId="0" xfId="0" applyFont="1" applyFill="1" applyBorder="1" applyAlignment="1">
      <alignment wrapText="1"/>
    </xf>
    <xf numFmtId="0" fontId="6" fillId="0" borderId="0" xfId="0" applyFont="1" applyAlignment="1">
      <alignment wrapText="1"/>
    </xf>
    <xf numFmtId="0" fontId="1" fillId="0" borderId="2" xfId="0" applyFont="1" applyBorder="1" applyAlignment="1">
      <alignment wrapText="1"/>
    </xf>
    <xf numFmtId="0" fontId="1" fillId="0" borderId="3" xfId="0" applyFont="1" applyBorder="1" applyAlignment="1">
      <alignment wrapText="1"/>
    </xf>
    <xf numFmtId="0" fontId="0" fillId="5" borderId="0" xfId="0" applyFill="1"/>
    <xf numFmtId="1" fontId="1" fillId="5" borderId="1" xfId="0" applyNumberFormat="1" applyFont="1" applyFill="1" applyBorder="1" applyAlignment="1">
      <alignment wrapText="1"/>
    </xf>
    <xf numFmtId="0" fontId="0" fillId="0" borderId="0" xfId="0" applyBorder="1"/>
    <xf numFmtId="2" fontId="0" fillId="3" borderId="0" xfId="0" applyNumberFormat="1" applyFill="1" applyBorder="1"/>
    <xf numFmtId="4" fontId="0" fillId="3" borderId="0" xfId="0" applyNumberFormat="1" applyFill="1" applyBorder="1"/>
    <xf numFmtId="2" fontId="0" fillId="0" borderId="0" xfId="0" applyNumberFormat="1" applyBorder="1"/>
    <xf numFmtId="0" fontId="1" fillId="0" borderId="0" xfId="0" applyFont="1" applyBorder="1" applyAlignment="1">
      <alignment wrapText="1"/>
    </xf>
    <xf numFmtId="2" fontId="0" fillId="3" borderId="1" xfId="0" applyNumberFormat="1" applyFill="1" applyBorder="1" applyAlignment="1"/>
    <xf numFmtId="2" fontId="0" fillId="0" borderId="1" xfId="0" applyNumberFormat="1" applyFill="1" applyBorder="1" applyAlignment="1"/>
    <xf numFmtId="0" fontId="1" fillId="0" borderId="0" xfId="0" applyFont="1" applyFill="1" applyBorder="1" applyAlignment="1">
      <alignment horizontal="right"/>
    </xf>
    <xf numFmtId="4" fontId="1" fillId="0" borderId="0" xfId="0" applyNumberFormat="1" applyFont="1" applyFill="1" applyBorder="1"/>
    <xf numFmtId="0" fontId="5" fillId="0" borderId="0" xfId="0" applyFont="1" applyBorder="1" applyAlignment="1">
      <alignmen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xf numFmtId="0" fontId="0" fillId="5" borderId="1" xfId="0" applyFill="1" applyBorder="1"/>
    <xf numFmtId="0" fontId="0" fillId="0" borderId="1" xfId="0" applyFill="1" applyBorder="1"/>
    <xf numFmtId="0" fontId="1" fillId="5" borderId="8" xfId="0" applyFont="1" applyFill="1" applyBorder="1"/>
    <xf numFmtId="0" fontId="9" fillId="0" borderId="1" xfId="0" applyFont="1" applyBorder="1" applyAlignment="1">
      <alignment wrapText="1"/>
    </xf>
    <xf numFmtId="4" fontId="9" fillId="0" borderId="1" xfId="0" applyNumberFormat="1" applyFont="1" applyBorder="1" applyAlignment="1">
      <alignment wrapText="1"/>
    </xf>
    <xf numFmtId="4" fontId="9" fillId="5" borderId="1" xfId="0" applyNumberFormat="1" applyFont="1" applyFill="1" applyBorder="1"/>
    <xf numFmtId="0" fontId="9" fillId="0" borderId="1" xfId="0" applyFont="1" applyBorder="1"/>
    <xf numFmtId="4" fontId="9" fillId="5" borderId="1" xfId="0" applyNumberFormat="1" applyFont="1" applyFill="1" applyBorder="1" applyAlignment="1">
      <alignment wrapText="1"/>
    </xf>
    <xf numFmtId="0" fontId="9" fillId="5" borderId="1" xfId="0" applyFont="1" applyFill="1" applyBorder="1"/>
    <xf numFmtId="0" fontId="7" fillId="5" borderId="1" xfId="0" applyFont="1" applyFill="1" applyBorder="1" applyAlignment="1">
      <alignment wrapText="1"/>
    </xf>
    <xf numFmtId="0" fontId="7" fillId="5" borderId="2" xfId="0" applyFont="1" applyFill="1" applyBorder="1" applyAlignment="1">
      <alignment wrapText="1"/>
    </xf>
    <xf numFmtId="0" fontId="1" fillId="2" borderId="0" xfId="0" applyFont="1" applyFill="1"/>
    <xf numFmtId="0" fontId="1" fillId="0" borderId="0" xfId="0" applyFont="1" applyBorder="1"/>
    <xf numFmtId="0" fontId="1" fillId="5" borderId="1" xfId="0" applyFont="1" applyFill="1" applyBorder="1"/>
    <xf numFmtId="0" fontId="1" fillId="0" borderId="1" xfId="0" applyFont="1" applyFill="1" applyBorder="1"/>
    <xf numFmtId="0" fontId="1" fillId="0" borderId="6" xfId="0" applyFont="1" applyBorder="1"/>
    <xf numFmtId="2" fontId="1" fillId="4" borderId="1" xfId="0" applyNumberFormat="1" applyFont="1" applyFill="1" applyBorder="1"/>
    <xf numFmtId="2" fontId="1" fillId="3" borderId="1" xfId="0" applyNumberFormat="1" applyFont="1" applyFill="1" applyBorder="1" applyAlignment="1"/>
    <xf numFmtId="2" fontId="1" fillId="0" borderId="1" xfId="0" applyNumberFormat="1" applyFont="1" applyFill="1" applyBorder="1" applyAlignment="1"/>
    <xf numFmtId="0" fontId="1" fillId="0" borderId="15" xfId="0" applyFont="1" applyBorder="1"/>
    <xf numFmtId="0" fontId="1" fillId="0" borderId="10" xfId="0" applyFont="1" applyBorder="1"/>
    <xf numFmtId="0" fontId="1" fillId="0" borderId="7" xfId="0" applyFont="1" applyBorder="1"/>
    <xf numFmtId="0" fontId="1" fillId="0" borderId="8" xfId="0" applyFont="1" applyBorder="1" applyAlignment="1">
      <alignment horizontal="center"/>
    </xf>
    <xf numFmtId="0" fontId="1" fillId="0" borderId="9" xfId="0" applyFont="1" applyBorder="1" applyAlignment="1">
      <alignment horizontal="center"/>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3" fillId="0" borderId="8" xfId="0" applyFont="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left" wrapText="1"/>
    </xf>
    <xf numFmtId="0" fontId="1" fillId="0" borderId="8" xfId="0" applyFont="1" applyBorder="1" applyAlignment="1">
      <alignment horizontal="left" wrapText="1"/>
    </xf>
    <xf numFmtId="0" fontId="1" fillId="0" borderId="11" xfId="0" applyFont="1" applyBorder="1" applyAlignment="1">
      <alignment horizontal="left" wrapText="1"/>
    </xf>
    <xf numFmtId="0" fontId="1" fillId="0" borderId="9" xfId="0" applyFont="1" applyBorder="1" applyAlignment="1">
      <alignment horizontal="left"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4" fontId="2" fillId="2" borderId="8" xfId="0" applyNumberFormat="1" applyFont="1" applyFill="1" applyBorder="1" applyAlignment="1">
      <alignment horizontal="right" wrapText="1"/>
    </xf>
    <xf numFmtId="4" fontId="2" fillId="2" borderId="9" xfId="0" applyNumberFormat="1" applyFont="1" applyFill="1" applyBorder="1" applyAlignment="1">
      <alignment horizontal="right" wrapText="1"/>
    </xf>
    <xf numFmtId="4" fontId="1" fillId="2" borderId="8" xfId="0" applyNumberFormat="1" applyFont="1" applyFill="1" applyBorder="1" applyAlignment="1">
      <alignment horizontal="right"/>
    </xf>
    <xf numFmtId="4" fontId="1" fillId="2" borderId="9" xfId="0" applyNumberFormat="1" applyFont="1" applyFill="1" applyBorder="1" applyAlignment="1">
      <alignment horizontal="right"/>
    </xf>
    <xf numFmtId="0" fontId="1" fillId="0" borderId="1" xfId="0" applyFont="1" applyBorder="1" applyAlignment="1">
      <alignment horizontal="center" vertical="center" wrapText="1"/>
    </xf>
    <xf numFmtId="0" fontId="6" fillId="0" borderId="10" xfId="0" applyFont="1" applyBorder="1" applyAlignment="1">
      <alignment horizontal="center"/>
    </xf>
    <xf numFmtId="0" fontId="1"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2" fillId="0" borderId="0" xfId="0" applyFont="1" applyAlignment="1">
      <alignment horizontal="left"/>
    </xf>
    <xf numFmtId="0" fontId="2" fillId="0" borderId="10" xfId="0" applyFont="1" applyBorder="1" applyAlignment="1">
      <alignment horizontal="left"/>
    </xf>
    <xf numFmtId="0" fontId="1" fillId="0" borderId="1" xfId="0" applyFont="1" applyBorder="1" applyAlignment="1">
      <alignment horizontal="center" wrapText="1"/>
    </xf>
    <xf numFmtId="0" fontId="5" fillId="0" borderId="0" xfId="0" applyFont="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6" fillId="0" borderId="0" xfId="0" applyFont="1" applyAlignment="1">
      <alignment horizontal="center" wrapText="1"/>
    </xf>
    <xf numFmtId="0" fontId="1" fillId="0" borderId="10" xfId="0" applyFont="1" applyBorder="1" applyAlignment="1">
      <alignment horizontal="center" wrapText="1"/>
    </xf>
    <xf numFmtId="0" fontId="4" fillId="0" borderId="1" xfId="0" applyFont="1" applyBorder="1" applyAlignment="1">
      <alignment horizontal="center" wrapText="1"/>
    </xf>
    <xf numFmtId="0" fontId="5" fillId="0" borderId="3"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16" fontId="4" fillId="0" borderId="5" xfId="0" applyNumberFormat="1"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5" xfId="0" applyFont="1" applyBorder="1" applyAlignment="1">
      <alignment horizontal="center" wrapText="1"/>
    </xf>
    <xf numFmtId="0" fontId="4" fillId="0" borderId="1" xfId="0" applyFont="1" applyBorder="1" applyAlignment="1">
      <alignment horizontal="left" wrapText="1"/>
    </xf>
    <xf numFmtId="4" fontId="0" fillId="0" borderId="12" xfId="0" applyNumberFormat="1" applyBorder="1" applyAlignment="1">
      <alignment horizontal="center" wrapText="1"/>
    </xf>
    <xf numFmtId="4" fontId="0" fillId="0" borderId="15" xfId="0" applyNumberFormat="1" applyBorder="1" applyAlignment="1">
      <alignment horizontal="center" wrapText="1"/>
    </xf>
    <xf numFmtId="0" fontId="5" fillId="0" borderId="2" xfId="0" applyFont="1" applyBorder="1" applyAlignment="1">
      <alignment horizontal="left" wrapText="1"/>
    </xf>
    <xf numFmtId="0" fontId="5" fillId="0" borderId="10" xfId="0" applyFont="1" applyBorder="1" applyAlignment="1">
      <alignment horizontal="left" wrapText="1"/>
    </xf>
    <xf numFmtId="0" fontId="4" fillId="0" borderId="15" xfId="0" applyFont="1" applyBorder="1" applyAlignment="1">
      <alignment horizontal="left" wrapText="1"/>
    </xf>
    <xf numFmtId="0" fontId="4" fillId="0" borderId="10" xfId="0" applyFont="1" applyBorder="1" applyAlignment="1">
      <alignment horizontal="left" wrapText="1"/>
    </xf>
    <xf numFmtId="0" fontId="1" fillId="7" borderId="8" xfId="0" applyFont="1" applyFill="1" applyBorder="1" applyAlignment="1">
      <alignment horizontal="center" wrapText="1"/>
    </xf>
    <xf numFmtId="0" fontId="1" fillId="7" borderId="11" xfId="0" applyFont="1" applyFill="1" applyBorder="1" applyAlignment="1">
      <alignment horizontal="center" wrapText="1"/>
    </xf>
    <xf numFmtId="0" fontId="1" fillId="7" borderId="9" xfId="0" applyFont="1" applyFill="1" applyBorder="1" applyAlignment="1">
      <alignment horizontal="center" wrapText="1"/>
    </xf>
    <xf numFmtId="0" fontId="1" fillId="0" borderId="8" xfId="0" applyFont="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1" fontId="1" fillId="0" borderId="8" xfId="0" applyNumberFormat="1" applyFont="1" applyBorder="1" applyAlignment="1">
      <alignment horizontal="center" wrapText="1"/>
    </xf>
    <xf numFmtId="1" fontId="1" fillId="0" borderId="9" xfId="0" applyNumberFormat="1" applyFont="1" applyBorder="1" applyAlignment="1">
      <alignment horizontal="center" wrapText="1"/>
    </xf>
    <xf numFmtId="1" fontId="0" fillId="0" borderId="8" xfId="0" applyNumberFormat="1" applyBorder="1" applyAlignment="1">
      <alignment horizontal="center" wrapText="1"/>
    </xf>
    <xf numFmtId="1" fontId="0" fillId="0" borderId="9" xfId="0" applyNumberForma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14" fontId="1" fillId="0" borderId="8" xfId="0" applyNumberFormat="1" applyFont="1" applyBorder="1" applyAlignment="1">
      <alignment horizontal="center" wrapText="1"/>
    </xf>
    <xf numFmtId="14" fontId="1" fillId="0" borderId="9" xfId="0" applyNumberFormat="1" applyFont="1" applyBorder="1" applyAlignment="1">
      <alignment horizontal="center" wrapText="1"/>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5" fillId="0" borderId="0" xfId="0" applyFont="1" applyAlignment="1">
      <alignment horizontal="center" wrapText="1"/>
    </xf>
    <xf numFmtId="0" fontId="4" fillId="0" borderId="0" xfId="0" applyFont="1" applyBorder="1" applyAlignment="1">
      <alignment horizontal="center" wrapText="1"/>
    </xf>
    <xf numFmtId="0" fontId="9" fillId="7" borderId="8"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2" fillId="0" borderId="12" xfId="0" applyFont="1" applyBorder="1" applyAlignment="1">
      <alignment horizontal="left"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7" xfId="0" applyFont="1" applyBorder="1" applyAlignment="1">
      <alignment horizontal="center" wrapText="1"/>
    </xf>
    <xf numFmtId="2" fontId="0" fillId="3" borderId="1" xfId="0" applyNumberFormat="1" applyFill="1" applyBorder="1" applyAlignment="1">
      <alignment horizontal="center"/>
    </xf>
    <xf numFmtId="0" fontId="1" fillId="0" borderId="14" xfId="0" applyFont="1" applyBorder="1" applyAlignment="1">
      <alignment horizontal="center" wrapText="1"/>
    </xf>
    <xf numFmtId="0" fontId="1" fillId="0" borderId="0" xfId="0" applyFont="1" applyBorder="1" applyAlignment="1">
      <alignment horizontal="center" wrapText="1"/>
    </xf>
    <xf numFmtId="0" fontId="1" fillId="0" borderId="6" xfId="0" applyFont="1" applyBorder="1" applyAlignment="1">
      <alignment horizontal="center" wrapText="1"/>
    </xf>
    <xf numFmtId="0" fontId="1" fillId="7" borderId="12" xfId="0" applyFont="1" applyFill="1" applyBorder="1" applyAlignment="1">
      <alignment horizontal="center" wrapText="1"/>
    </xf>
    <xf numFmtId="0" fontId="1" fillId="7" borderId="13" xfId="0" applyFont="1" applyFill="1" applyBorder="1" applyAlignment="1">
      <alignment horizontal="center" wrapText="1"/>
    </xf>
    <xf numFmtId="0" fontId="1" fillId="7" borderId="5" xfId="0" applyFont="1" applyFill="1" applyBorder="1" applyAlignment="1">
      <alignment horizontal="center" wrapText="1"/>
    </xf>
    <xf numFmtId="0" fontId="1" fillId="7" borderId="15" xfId="0" applyFont="1" applyFill="1" applyBorder="1" applyAlignment="1">
      <alignment horizontal="center" wrapText="1"/>
    </xf>
    <xf numFmtId="0" fontId="1" fillId="7" borderId="10" xfId="0" applyFont="1" applyFill="1" applyBorder="1" applyAlignment="1">
      <alignment horizontal="center" wrapText="1"/>
    </xf>
    <xf numFmtId="0" fontId="1" fillId="7" borderId="7" xfId="0" applyFont="1" applyFill="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4" fontId="0" fillId="3" borderId="0" xfId="0" applyNumberFormat="1" applyFill="1" applyBorder="1" applyAlignment="1">
      <alignment horizontal="center"/>
    </xf>
    <xf numFmtId="4" fontId="0" fillId="3" borderId="10" xfId="0" applyNumberFormat="1" applyFill="1" applyBorder="1" applyAlignment="1">
      <alignment horizontal="center"/>
    </xf>
    <xf numFmtId="2" fontId="0" fillId="3" borderId="2" xfId="0" applyNumberFormat="1" applyFill="1" applyBorder="1" applyAlignment="1">
      <alignment horizontal="center"/>
    </xf>
    <xf numFmtId="2" fontId="0" fillId="3" borderId="4" xfId="0" applyNumberFormat="1" applyFill="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1" fillId="0" borderId="0"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xf>
    <xf numFmtId="0" fontId="1" fillId="0" borderId="7" xfId="0" applyFont="1" applyBorder="1" applyAlignment="1">
      <alignment horizontal="center"/>
    </xf>
    <xf numFmtId="0" fontId="1" fillId="7" borderId="14" xfId="0" applyFont="1" applyFill="1" applyBorder="1" applyAlignment="1">
      <alignment horizontal="center" wrapText="1"/>
    </xf>
    <xf numFmtId="0" fontId="1" fillId="7" borderId="0" xfId="0" applyFont="1" applyFill="1" applyBorder="1" applyAlignment="1">
      <alignment horizontal="center" wrapText="1"/>
    </xf>
    <xf numFmtId="0" fontId="1" fillId="7" borderId="6" xfId="0" applyFont="1" applyFill="1" applyBorder="1" applyAlignment="1">
      <alignment horizontal="center" wrapText="1"/>
    </xf>
    <xf numFmtId="3" fontId="9" fillId="7" borderId="1" xfId="0" applyNumberFormat="1" applyFont="1" applyFill="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J87"/>
  <sheetViews>
    <sheetView zoomScale="90" zoomScaleNormal="90" workbookViewId="0">
      <selection activeCell="F84" sqref="F84:F87"/>
    </sheetView>
  </sheetViews>
  <sheetFormatPr defaultRowHeight="15" x14ac:dyDescent="0.25"/>
  <cols>
    <col min="1" max="1" width="40.85546875" style="3" customWidth="1"/>
    <col min="2" max="2" width="17" style="3" customWidth="1"/>
    <col min="3" max="3" width="16.140625" style="3" customWidth="1"/>
    <col min="4" max="4" width="17.85546875" style="3" customWidth="1"/>
    <col min="5" max="5" width="11.5703125" style="3" customWidth="1"/>
    <col min="6" max="6" width="35.85546875" style="3" customWidth="1"/>
    <col min="7" max="9" width="9.140625" style="3"/>
    <col min="10" max="10" width="10.140625" style="3" customWidth="1"/>
    <col min="11" max="16384" width="9.140625" style="3"/>
  </cols>
  <sheetData>
    <row r="2" spans="1:10" ht="18.75" x14ac:dyDescent="0.3">
      <c r="A2" s="35" t="s">
        <v>87</v>
      </c>
    </row>
    <row r="3" spans="1:10" ht="18.75" x14ac:dyDescent="0.3">
      <c r="A3" s="143" t="s">
        <v>69</v>
      </c>
      <c r="B3" s="143"/>
      <c r="C3" s="143"/>
      <c r="D3" s="143"/>
      <c r="E3" s="143"/>
      <c r="F3" s="143"/>
      <c r="I3" s="94"/>
      <c r="J3" s="95"/>
    </row>
    <row r="4" spans="1:10" x14ac:dyDescent="0.25">
      <c r="A4" s="144" t="s">
        <v>0</v>
      </c>
      <c r="B4" s="144"/>
      <c r="C4" s="144"/>
      <c r="D4" s="144"/>
      <c r="E4" s="144"/>
      <c r="F4" s="144"/>
      <c r="I4" s="94"/>
      <c r="J4" s="95"/>
    </row>
    <row r="5" spans="1:10" x14ac:dyDescent="0.25">
      <c r="I5" s="94"/>
      <c r="J5" s="95"/>
    </row>
    <row r="6" spans="1:10" ht="45" customHeight="1" x14ac:dyDescent="0.25">
      <c r="A6" s="145" t="s">
        <v>70</v>
      </c>
      <c r="B6" s="146"/>
      <c r="C6" s="146"/>
      <c r="D6" s="146"/>
      <c r="E6" s="146"/>
      <c r="F6" s="146"/>
    </row>
    <row r="7" spans="1:10" ht="20.25" customHeight="1" x14ac:dyDescent="0.25">
      <c r="A7" s="147" t="s">
        <v>71</v>
      </c>
      <c r="B7" s="147"/>
      <c r="C7" s="147"/>
      <c r="D7" s="147"/>
      <c r="E7" s="147"/>
      <c r="F7" s="147"/>
    </row>
    <row r="8" spans="1:10" x14ac:dyDescent="0.25">
      <c r="A8" s="148" t="s">
        <v>431</v>
      </c>
      <c r="B8" s="148"/>
      <c r="C8" s="148"/>
      <c r="D8" s="148"/>
      <c r="E8" s="148"/>
      <c r="F8" s="148"/>
    </row>
    <row r="9" spans="1:10" ht="69" customHeight="1" x14ac:dyDescent="0.25">
      <c r="A9" s="142" t="s">
        <v>1</v>
      </c>
      <c r="B9" s="142" t="s">
        <v>2</v>
      </c>
      <c r="C9" s="142"/>
      <c r="D9" s="4" t="s">
        <v>3</v>
      </c>
      <c r="E9" s="142" t="s">
        <v>4</v>
      </c>
      <c r="F9" s="142" t="s">
        <v>5</v>
      </c>
    </row>
    <row r="10" spans="1:10" ht="45" x14ac:dyDescent="0.25">
      <c r="A10" s="142"/>
      <c r="B10" s="4" t="s">
        <v>428</v>
      </c>
      <c r="C10" s="4" t="s">
        <v>6</v>
      </c>
      <c r="D10" s="4" t="s">
        <v>7</v>
      </c>
      <c r="E10" s="142"/>
      <c r="F10" s="142"/>
    </row>
    <row r="11" spans="1:10" s="10" customFormat="1" x14ac:dyDescent="0.25">
      <c r="A11" s="8">
        <v>1</v>
      </c>
      <c r="B11" s="9">
        <v>2</v>
      </c>
      <c r="C11" s="8">
        <v>3</v>
      </c>
      <c r="D11" s="8">
        <v>4</v>
      </c>
      <c r="E11" s="8">
        <v>5</v>
      </c>
      <c r="F11" s="8">
        <v>6</v>
      </c>
    </row>
    <row r="12" spans="1:10" s="111" customFormat="1" ht="90" customHeight="1" x14ac:dyDescent="0.25">
      <c r="A12" s="136" t="s">
        <v>449</v>
      </c>
      <c r="B12" s="138">
        <f>SUM(B14:B17)</f>
        <v>3259328.34</v>
      </c>
      <c r="C12" s="138">
        <f t="shared" ref="C12:D12" si="0">SUM(C14:C17)</f>
        <v>3128790.36</v>
      </c>
      <c r="D12" s="138">
        <f t="shared" si="0"/>
        <v>3115984.49</v>
      </c>
      <c r="E12" s="140">
        <f t="shared" ref="E12:E35" si="1">D12/C12*100</f>
        <v>99.590708595765435</v>
      </c>
      <c r="F12" s="122"/>
    </row>
    <row r="13" spans="1:10" x14ac:dyDescent="0.25">
      <c r="A13" s="137"/>
      <c r="B13" s="139"/>
      <c r="C13" s="139"/>
      <c r="D13" s="139"/>
      <c r="E13" s="141"/>
      <c r="F13" s="123"/>
    </row>
    <row r="14" spans="1:10" x14ac:dyDescent="0.25">
      <c r="A14" s="6" t="s">
        <v>8</v>
      </c>
      <c r="B14" s="14">
        <f>B24+B28+B33+B37+B41+B45+B49+B53+B57+B61+B65+B69+B73+B77</f>
        <v>572089.59</v>
      </c>
      <c r="C14" s="14">
        <f t="shared" ref="C14:D14" si="2">C24+C28+C33+C37+C41+C45+C49+C53+C57+C61+C65+C69+C73+C77</f>
        <v>557971.80999999994</v>
      </c>
      <c r="D14" s="14">
        <f t="shared" si="2"/>
        <v>556751.75999999989</v>
      </c>
      <c r="E14" s="15">
        <f t="shared" si="1"/>
        <v>99.781342000055517</v>
      </c>
      <c r="F14" s="5"/>
    </row>
    <row r="15" spans="1:10" x14ac:dyDescent="0.25">
      <c r="A15" s="6" t="s">
        <v>9</v>
      </c>
      <c r="B15" s="14">
        <f>B25+B29+B34+B38+B42+B46+B50+B54+B58+B62+B66+B70+B74+B78</f>
        <v>1544708.2699999998</v>
      </c>
      <c r="C15" s="14">
        <f t="shared" ref="C15:D15" si="3">C25+C29+C34+C38+C42+C46+C50+C54+C58+C62+C66+C70+C74+C78</f>
        <v>1490568.51</v>
      </c>
      <c r="D15" s="14">
        <f t="shared" si="3"/>
        <v>1483806.6500000004</v>
      </c>
      <c r="E15" s="15">
        <f t="shared" si="1"/>
        <v>99.54635698026388</v>
      </c>
      <c r="F15" s="5"/>
    </row>
    <row r="16" spans="1:10" ht="30" x14ac:dyDescent="0.25">
      <c r="A16" s="6" t="s">
        <v>10</v>
      </c>
      <c r="B16" s="14">
        <f>B26+B30+B35+B39+B43+B47+B51+B55+B59+B63+B67+B71+B75+B79+B87</f>
        <v>1142530.48</v>
      </c>
      <c r="C16" s="14">
        <f>C26+C30+C35+C39+C43+C47+C51+C55+C59+C63+C67+C71+C75+C79+C87</f>
        <v>1080250.04</v>
      </c>
      <c r="D16" s="14">
        <f>D26+D30+D35+D39+D43+D47+D51+D55+D59+D63+D67+D71+D75+D79+D87</f>
        <v>1075426.08</v>
      </c>
      <c r="E16" s="15">
        <f t="shared" si="1"/>
        <v>99.553440423848542</v>
      </c>
      <c r="F16" s="5"/>
    </row>
    <row r="17" spans="1:7" x14ac:dyDescent="0.25">
      <c r="A17" s="6" t="s">
        <v>11</v>
      </c>
      <c r="B17" s="14">
        <v>0</v>
      </c>
      <c r="C17" s="14">
        <v>0</v>
      </c>
      <c r="D17" s="14">
        <v>0</v>
      </c>
      <c r="E17" s="15">
        <v>0</v>
      </c>
      <c r="F17" s="5"/>
    </row>
    <row r="18" spans="1:7" s="47" customFormat="1" ht="43.5" x14ac:dyDescent="0.25">
      <c r="A18" s="109" t="s">
        <v>452</v>
      </c>
      <c r="B18" s="107">
        <f>B23+B27+B32+B36+B40+B48+B44+B52+B56+B60+B64+B68+B72+B76</f>
        <v>3256828.3399999994</v>
      </c>
      <c r="C18" s="107">
        <f t="shared" ref="C18:D18" si="4">C23+C27+C32+C36+C40+C48+C44+C52+C56+C60+C64+C68+C72+C76</f>
        <v>3126290.3600000008</v>
      </c>
      <c r="D18" s="107">
        <f t="shared" si="4"/>
        <v>3114763.5299999993</v>
      </c>
      <c r="E18" s="105">
        <f>D18/C18*100</f>
        <v>99.631293684441985</v>
      </c>
      <c r="F18" s="108"/>
      <c r="G18" s="47" t="s">
        <v>67</v>
      </c>
    </row>
    <row r="19" spans="1:7" x14ac:dyDescent="0.25">
      <c r="A19" s="103" t="s">
        <v>8</v>
      </c>
      <c r="B19" s="104">
        <f>B24+B28+B33+B37+B41+B45+B49+B53+B57+B61+B65+B69+B73+B77</f>
        <v>572089.59</v>
      </c>
      <c r="C19" s="104">
        <f t="shared" ref="C19:D19" si="5">C24+C28+C33+C37+C41+C45+C49+C53+C57+C61+C65+C69+C73+C77</f>
        <v>557971.80999999994</v>
      </c>
      <c r="D19" s="104">
        <f t="shared" si="5"/>
        <v>556751.75999999989</v>
      </c>
      <c r="E19" s="105">
        <f t="shared" ref="E19:E21" si="6">D19/C19*100</f>
        <v>99.781342000055517</v>
      </c>
      <c r="F19" s="106"/>
    </row>
    <row r="20" spans="1:7" x14ac:dyDescent="0.25">
      <c r="A20" s="103" t="s">
        <v>9</v>
      </c>
      <c r="B20" s="104">
        <f t="shared" ref="B20:D20" si="7">B25+B29+B34+B38+B42+B46+B50+B54+B58+B62+B66+B70+B74+B78</f>
        <v>1544708.2699999998</v>
      </c>
      <c r="C20" s="104">
        <f t="shared" si="7"/>
        <v>1490568.51</v>
      </c>
      <c r="D20" s="104">
        <f t="shared" si="7"/>
        <v>1483806.6500000004</v>
      </c>
      <c r="E20" s="105">
        <f t="shared" si="6"/>
        <v>99.54635698026388</v>
      </c>
      <c r="F20" s="106"/>
    </row>
    <row r="21" spans="1:7" ht="30" x14ac:dyDescent="0.25">
      <c r="A21" s="103" t="s">
        <v>10</v>
      </c>
      <c r="B21" s="104">
        <f t="shared" ref="B21:D21" si="8">B26+B30+B35+B39+B43+B47+B51+B55+B59+B63+B67+B71+B75+B79</f>
        <v>1140030.48</v>
      </c>
      <c r="C21" s="104">
        <f t="shared" si="8"/>
        <v>1077750.04</v>
      </c>
      <c r="D21" s="104">
        <f t="shared" si="8"/>
        <v>1074205.1200000001</v>
      </c>
      <c r="E21" s="105">
        <f t="shared" si="6"/>
        <v>99.671081431831823</v>
      </c>
      <c r="F21" s="106"/>
    </row>
    <row r="22" spans="1:7" ht="21.75" customHeight="1" x14ac:dyDescent="0.25">
      <c r="A22" s="124" t="s">
        <v>72</v>
      </c>
      <c r="B22" s="125"/>
      <c r="C22" s="125"/>
      <c r="D22" s="125"/>
      <c r="E22" s="125"/>
      <c r="F22" s="126"/>
    </row>
    <row r="23" spans="1:7" ht="37.5" customHeight="1" x14ac:dyDescent="0.25">
      <c r="A23" s="13" t="s">
        <v>85</v>
      </c>
      <c r="B23" s="15">
        <f>SUM(B24:B26)</f>
        <v>306341.32999999996</v>
      </c>
      <c r="C23" s="15">
        <f t="shared" ref="C23:D23" si="9">SUM(C24:C26)</f>
        <v>300548</v>
      </c>
      <c r="D23" s="15">
        <f t="shared" si="9"/>
        <v>300546.26</v>
      </c>
      <c r="E23" s="34">
        <f t="shared" si="1"/>
        <v>99.999421057534903</v>
      </c>
      <c r="F23" s="5"/>
    </row>
    <row r="24" spans="1:7" x14ac:dyDescent="0.25">
      <c r="A24" s="6" t="s">
        <v>8</v>
      </c>
      <c r="B24" s="15">
        <v>173211.25</v>
      </c>
      <c r="C24" s="15">
        <v>188140.92</v>
      </c>
      <c r="D24" s="15">
        <v>188139.25</v>
      </c>
      <c r="E24" s="15">
        <f t="shared" si="1"/>
        <v>99.999112367474325</v>
      </c>
      <c r="F24" s="5"/>
    </row>
    <row r="25" spans="1:7" x14ac:dyDescent="0.25">
      <c r="A25" s="6" t="s">
        <v>9</v>
      </c>
      <c r="B25" s="15">
        <v>133130.07999999999</v>
      </c>
      <c r="C25" s="15">
        <v>112407.08</v>
      </c>
      <c r="D25" s="15">
        <v>112407.01</v>
      </c>
      <c r="E25" s="15">
        <f t="shared" si="1"/>
        <v>99.999937726342509</v>
      </c>
      <c r="F25" s="5"/>
    </row>
    <row r="26" spans="1:7" ht="30" x14ac:dyDescent="0.25">
      <c r="A26" s="6" t="s">
        <v>10</v>
      </c>
      <c r="B26" s="15">
        <v>0</v>
      </c>
      <c r="C26" s="15">
        <v>0</v>
      </c>
      <c r="D26" s="15">
        <v>0</v>
      </c>
      <c r="E26" s="15">
        <v>0</v>
      </c>
      <c r="F26" s="5"/>
    </row>
    <row r="27" spans="1:7" ht="35.25" customHeight="1" x14ac:dyDescent="0.25">
      <c r="A27" s="12" t="s">
        <v>73</v>
      </c>
      <c r="B27" s="15">
        <f t="shared" ref="B27:D27" si="10">SUM(B28:B30)</f>
        <v>113502.11</v>
      </c>
      <c r="C27" s="15">
        <f t="shared" si="10"/>
        <v>80260</v>
      </c>
      <c r="D27" s="15">
        <f t="shared" si="10"/>
        <v>80260</v>
      </c>
      <c r="E27" s="15">
        <f t="shared" si="1"/>
        <v>100</v>
      </c>
      <c r="F27" s="5"/>
    </row>
    <row r="28" spans="1:7" x14ac:dyDescent="0.25">
      <c r="A28" s="6" t="s">
        <v>8</v>
      </c>
      <c r="B28" s="15">
        <v>0</v>
      </c>
      <c r="C28" s="15">
        <v>0</v>
      </c>
      <c r="D28" s="15">
        <v>0</v>
      </c>
      <c r="E28" s="15">
        <v>0</v>
      </c>
      <c r="F28" s="5"/>
    </row>
    <row r="29" spans="1:7" x14ac:dyDescent="0.25">
      <c r="A29" s="6" t="s">
        <v>9</v>
      </c>
      <c r="B29" s="15">
        <v>113502.11</v>
      </c>
      <c r="C29" s="15">
        <v>80260</v>
      </c>
      <c r="D29" s="15">
        <v>80260</v>
      </c>
      <c r="E29" s="15">
        <f t="shared" si="1"/>
        <v>100</v>
      </c>
      <c r="F29" s="5"/>
    </row>
    <row r="30" spans="1:7" ht="30" x14ac:dyDescent="0.25">
      <c r="A30" s="6" t="s">
        <v>10</v>
      </c>
      <c r="B30" s="15">
        <v>0</v>
      </c>
      <c r="C30" s="15">
        <v>0</v>
      </c>
      <c r="D30" s="15">
        <v>0</v>
      </c>
      <c r="E30" s="15">
        <v>0</v>
      </c>
      <c r="F30" s="5"/>
    </row>
    <row r="31" spans="1:7" x14ac:dyDescent="0.25">
      <c r="A31" s="127" t="s">
        <v>74</v>
      </c>
      <c r="B31" s="128"/>
      <c r="C31" s="128"/>
      <c r="D31" s="128"/>
      <c r="E31" s="128"/>
      <c r="F31" s="129"/>
    </row>
    <row r="32" spans="1:7" ht="38.25" customHeight="1" x14ac:dyDescent="0.25">
      <c r="A32" s="12" t="s">
        <v>75</v>
      </c>
      <c r="B32" s="15">
        <f t="shared" ref="B32" si="11">SUM(B33:B35)</f>
        <v>487822.2</v>
      </c>
      <c r="C32" s="15">
        <f t="shared" ref="C32" si="12">SUM(C33:C35)</f>
        <v>543310.4</v>
      </c>
      <c r="D32" s="15">
        <f t="shared" ref="D32" si="13">SUM(D33:D35)</f>
        <v>538969.49</v>
      </c>
      <c r="E32" s="15">
        <f t="shared" si="1"/>
        <v>99.201025785628246</v>
      </c>
      <c r="F32" s="5"/>
    </row>
    <row r="33" spans="1:6" x14ac:dyDescent="0.25">
      <c r="A33" s="6" t="s">
        <v>8</v>
      </c>
      <c r="B33" s="15">
        <v>0</v>
      </c>
      <c r="C33" s="15">
        <v>0</v>
      </c>
      <c r="D33" s="15">
        <v>0</v>
      </c>
      <c r="E33" s="15">
        <v>0</v>
      </c>
      <c r="F33" s="5"/>
    </row>
    <row r="34" spans="1:6" x14ac:dyDescent="0.25">
      <c r="A34" s="6" t="s">
        <v>9</v>
      </c>
      <c r="B34" s="15">
        <v>185000</v>
      </c>
      <c r="C34" s="15">
        <v>306300</v>
      </c>
      <c r="D34" s="15">
        <v>302482.40000000002</v>
      </c>
      <c r="E34" s="15">
        <f t="shared" si="1"/>
        <v>98.753640222004577</v>
      </c>
      <c r="F34" s="5"/>
    </row>
    <row r="35" spans="1:6" ht="30" x14ac:dyDescent="0.25">
      <c r="A35" s="6" t="s">
        <v>10</v>
      </c>
      <c r="B35" s="15">
        <v>302822.2</v>
      </c>
      <c r="C35" s="15">
        <v>237010.4</v>
      </c>
      <c r="D35" s="15">
        <v>236487.09</v>
      </c>
      <c r="E35" s="15">
        <f t="shared" si="1"/>
        <v>99.779203781774982</v>
      </c>
      <c r="F35" s="5"/>
    </row>
    <row r="36" spans="1:6" ht="63" customHeight="1" x14ac:dyDescent="0.25">
      <c r="A36" s="12" t="s">
        <v>86</v>
      </c>
      <c r="B36" s="15">
        <f t="shared" ref="B36" si="14">SUM(B37:B39)</f>
        <v>175789.93</v>
      </c>
      <c r="C36" s="15">
        <f t="shared" ref="C36" si="15">SUM(C37:C39)</f>
        <v>176076.73</v>
      </c>
      <c r="D36" s="15">
        <f t="shared" ref="D36" si="16">SUM(D37:D39)</f>
        <v>174491.4</v>
      </c>
      <c r="E36" s="15">
        <f t="shared" ref="E36:E80" si="17">D36/C36*100</f>
        <v>99.099636845822829</v>
      </c>
      <c r="F36" s="5"/>
    </row>
    <row r="37" spans="1:6" x14ac:dyDescent="0.25">
      <c r="A37" s="6" t="s">
        <v>8</v>
      </c>
      <c r="B37" s="15">
        <v>0</v>
      </c>
      <c r="C37" s="15">
        <v>0</v>
      </c>
      <c r="D37" s="15">
        <v>0</v>
      </c>
      <c r="E37" s="15">
        <v>0</v>
      </c>
      <c r="F37" s="5"/>
    </row>
    <row r="38" spans="1:6" x14ac:dyDescent="0.25">
      <c r="A38" s="6" t="s">
        <v>9</v>
      </c>
      <c r="B38" s="15">
        <v>0</v>
      </c>
      <c r="C38" s="15">
        <v>0</v>
      </c>
      <c r="D38" s="15">
        <v>0</v>
      </c>
      <c r="E38" s="15">
        <v>0</v>
      </c>
      <c r="F38" s="5"/>
    </row>
    <row r="39" spans="1:6" ht="30" x14ac:dyDescent="0.25">
      <c r="A39" s="6" t="s">
        <v>10</v>
      </c>
      <c r="B39" s="15">
        <v>175789.93</v>
      </c>
      <c r="C39" s="15">
        <v>176076.73</v>
      </c>
      <c r="D39" s="15">
        <v>174491.4</v>
      </c>
      <c r="E39" s="15">
        <f t="shared" si="17"/>
        <v>99.099636845822829</v>
      </c>
      <c r="F39" s="5"/>
    </row>
    <row r="40" spans="1:6" ht="92.25" customHeight="1" x14ac:dyDescent="0.25">
      <c r="A40" s="12" t="s">
        <v>76</v>
      </c>
      <c r="B40" s="15">
        <f t="shared" ref="B40" si="18">SUM(B41:B43)</f>
        <v>48402.67</v>
      </c>
      <c r="C40" s="15">
        <f t="shared" ref="C40" si="19">SUM(C41:C43)</f>
        <v>48506.09</v>
      </c>
      <c r="D40" s="15">
        <f t="shared" ref="D40" si="20">SUM(D41:D43)</f>
        <v>48120.86</v>
      </c>
      <c r="E40" s="15">
        <f t="shared" si="17"/>
        <v>99.205811064136498</v>
      </c>
      <c r="F40" s="5"/>
    </row>
    <row r="41" spans="1:6" x14ac:dyDescent="0.25">
      <c r="A41" s="6" t="s">
        <v>8</v>
      </c>
      <c r="B41" s="15">
        <v>38677.67</v>
      </c>
      <c r="C41" s="15">
        <v>38781.089999999997</v>
      </c>
      <c r="D41" s="15">
        <v>38778.1</v>
      </c>
      <c r="E41" s="15">
        <f t="shared" si="17"/>
        <v>99.992290056829248</v>
      </c>
      <c r="F41" s="5"/>
    </row>
    <row r="42" spans="1:6" x14ac:dyDescent="0.25">
      <c r="A42" s="6" t="s">
        <v>9</v>
      </c>
      <c r="B42" s="15">
        <v>9725</v>
      </c>
      <c r="C42" s="15">
        <v>9725</v>
      </c>
      <c r="D42" s="15">
        <v>9342.76</v>
      </c>
      <c r="E42" s="15">
        <f t="shared" si="17"/>
        <v>96.069511568123403</v>
      </c>
      <c r="F42" s="5"/>
    </row>
    <row r="43" spans="1:6" ht="30" x14ac:dyDescent="0.25">
      <c r="A43" s="6" t="s">
        <v>10</v>
      </c>
      <c r="B43" s="15">
        <v>0</v>
      </c>
      <c r="C43" s="15">
        <v>0</v>
      </c>
      <c r="D43" s="15">
        <v>0</v>
      </c>
      <c r="E43" s="15">
        <v>0</v>
      </c>
      <c r="F43" s="5"/>
    </row>
    <row r="44" spans="1:6" ht="64.5" customHeight="1" x14ac:dyDescent="0.25">
      <c r="A44" s="12" t="s">
        <v>77</v>
      </c>
      <c r="B44" s="15">
        <f t="shared" ref="B44" si="21">SUM(B45:B47)</f>
        <v>8775.2999999999993</v>
      </c>
      <c r="C44" s="15">
        <f t="shared" ref="C44" si="22">SUM(C45:C47)</f>
        <v>10490</v>
      </c>
      <c r="D44" s="15">
        <f t="shared" ref="D44" si="23">SUM(D45:D47)</f>
        <v>10188.33</v>
      </c>
      <c r="E44" s="15">
        <f t="shared" si="17"/>
        <v>97.124213536701617</v>
      </c>
      <c r="F44" s="5"/>
    </row>
    <row r="45" spans="1:6" x14ac:dyDescent="0.25">
      <c r="A45" s="6" t="s">
        <v>8</v>
      </c>
      <c r="B45" s="15">
        <v>0</v>
      </c>
      <c r="C45" s="15">
        <v>0</v>
      </c>
      <c r="D45" s="15">
        <v>0</v>
      </c>
      <c r="E45" s="15">
        <v>0</v>
      </c>
      <c r="F45" s="5"/>
    </row>
    <row r="46" spans="1:6" x14ac:dyDescent="0.25">
      <c r="A46" s="6" t="s">
        <v>9</v>
      </c>
      <c r="B46" s="15">
        <v>0</v>
      </c>
      <c r="C46" s="15">
        <v>0</v>
      </c>
      <c r="D46" s="15">
        <v>0</v>
      </c>
      <c r="E46" s="15">
        <v>0</v>
      </c>
      <c r="F46" s="5"/>
    </row>
    <row r="47" spans="1:6" ht="30" x14ac:dyDescent="0.25">
      <c r="A47" s="6" t="s">
        <v>10</v>
      </c>
      <c r="B47" s="15">
        <v>8775.2999999999993</v>
      </c>
      <c r="C47" s="15">
        <v>10490</v>
      </c>
      <c r="D47" s="15">
        <v>10188.33</v>
      </c>
      <c r="E47" s="15">
        <f t="shared" si="17"/>
        <v>97.124213536701617</v>
      </c>
      <c r="F47" s="5"/>
    </row>
    <row r="48" spans="1:6" ht="108.75" customHeight="1" x14ac:dyDescent="0.25">
      <c r="A48" s="12" t="s">
        <v>78</v>
      </c>
      <c r="B48" s="15">
        <f t="shared" ref="B48" si="24">SUM(B49:B51)</f>
        <v>373167.98</v>
      </c>
      <c r="C48" s="15">
        <f t="shared" ref="C48" si="25">SUM(C49:C51)</f>
        <v>395631.3</v>
      </c>
      <c r="D48" s="15">
        <f t="shared" ref="D48" si="26">SUM(D49:D51)</f>
        <v>394415.91</v>
      </c>
      <c r="E48" s="15">
        <f t="shared" si="17"/>
        <v>99.692797309009677</v>
      </c>
      <c r="F48" s="5"/>
    </row>
    <row r="49" spans="1:6" x14ac:dyDescent="0.25">
      <c r="A49" s="6" t="s">
        <v>8</v>
      </c>
      <c r="B49" s="15">
        <v>307747.23</v>
      </c>
      <c r="C49" s="15">
        <v>313567.61</v>
      </c>
      <c r="D49" s="15">
        <v>312352.21999999997</v>
      </c>
      <c r="E49" s="15">
        <f t="shared" si="17"/>
        <v>99.612399380152823</v>
      </c>
      <c r="F49" s="5"/>
    </row>
    <row r="50" spans="1:6" x14ac:dyDescent="0.25">
      <c r="A50" s="6" t="s">
        <v>9</v>
      </c>
      <c r="B50" s="15">
        <v>65420.75</v>
      </c>
      <c r="C50" s="15">
        <v>82063.69</v>
      </c>
      <c r="D50" s="15">
        <v>82063.69</v>
      </c>
      <c r="E50" s="15">
        <f t="shared" si="17"/>
        <v>100</v>
      </c>
      <c r="F50" s="5"/>
    </row>
    <row r="51" spans="1:6" ht="30" x14ac:dyDescent="0.25">
      <c r="A51" s="6" t="s">
        <v>10</v>
      </c>
      <c r="B51" s="15">
        <v>0</v>
      </c>
      <c r="C51" s="15">
        <v>0</v>
      </c>
      <c r="D51" s="15">
        <v>0</v>
      </c>
      <c r="E51" s="15">
        <v>0</v>
      </c>
      <c r="F51" s="5"/>
    </row>
    <row r="52" spans="1:6" ht="76.5" customHeight="1" x14ac:dyDescent="0.25">
      <c r="A52" s="12" t="s">
        <v>79</v>
      </c>
      <c r="B52" s="15">
        <f t="shared" ref="B52" si="27">SUM(B53:B55)</f>
        <v>614200</v>
      </c>
      <c r="C52" s="15">
        <f t="shared" ref="C52" si="28">SUM(C53:C55)</f>
        <v>615300</v>
      </c>
      <c r="D52" s="15">
        <f t="shared" ref="D52" si="29">SUM(D53:D55)</f>
        <v>614608.80000000005</v>
      </c>
      <c r="E52" s="15">
        <f t="shared" si="17"/>
        <v>99.887664553876164</v>
      </c>
      <c r="F52" s="5"/>
    </row>
    <row r="53" spans="1:6" x14ac:dyDescent="0.25">
      <c r="A53" s="6" t="s">
        <v>8</v>
      </c>
      <c r="B53" s="15">
        <v>0</v>
      </c>
      <c r="C53" s="15">
        <v>0</v>
      </c>
      <c r="D53" s="15">
        <v>0</v>
      </c>
      <c r="E53" s="15">
        <v>0</v>
      </c>
      <c r="F53" s="5"/>
    </row>
    <row r="54" spans="1:6" x14ac:dyDescent="0.25">
      <c r="A54" s="6" t="s">
        <v>9</v>
      </c>
      <c r="B54" s="15">
        <v>0</v>
      </c>
      <c r="C54" s="15">
        <v>0</v>
      </c>
      <c r="D54" s="15">
        <v>0</v>
      </c>
      <c r="E54" s="15">
        <v>0</v>
      </c>
      <c r="F54" s="5"/>
    </row>
    <row r="55" spans="1:6" ht="30" x14ac:dyDescent="0.25">
      <c r="A55" s="6" t="s">
        <v>10</v>
      </c>
      <c r="B55" s="15">
        <v>614200</v>
      </c>
      <c r="C55" s="15">
        <v>615300</v>
      </c>
      <c r="D55" s="15">
        <v>614608.80000000005</v>
      </c>
      <c r="E55" s="15">
        <f t="shared" si="17"/>
        <v>99.887664553876164</v>
      </c>
      <c r="F55" s="5"/>
    </row>
    <row r="56" spans="1:6" ht="59.25" customHeight="1" x14ac:dyDescent="0.25">
      <c r="A56" s="12" t="s">
        <v>80</v>
      </c>
      <c r="B56" s="15">
        <f t="shared" ref="B56" si="30">SUM(B57:B59)</f>
        <v>800</v>
      </c>
      <c r="C56" s="15">
        <f t="shared" ref="C56" si="31">SUM(C57:C59)</f>
        <v>800</v>
      </c>
      <c r="D56" s="15">
        <f t="shared" ref="D56" si="32">SUM(D57:D59)</f>
        <v>0</v>
      </c>
      <c r="E56" s="15">
        <f t="shared" si="17"/>
        <v>0</v>
      </c>
      <c r="F56" s="130" t="s">
        <v>89</v>
      </c>
    </row>
    <row r="57" spans="1:6" x14ac:dyDescent="0.25">
      <c r="A57" s="6" t="s">
        <v>8</v>
      </c>
      <c r="B57" s="15">
        <v>0</v>
      </c>
      <c r="C57" s="15">
        <v>0</v>
      </c>
      <c r="D57" s="15">
        <v>0</v>
      </c>
      <c r="E57" s="15">
        <v>0</v>
      </c>
      <c r="F57" s="131"/>
    </row>
    <row r="58" spans="1:6" x14ac:dyDescent="0.25">
      <c r="A58" s="6" t="s">
        <v>9</v>
      </c>
      <c r="B58" s="15">
        <v>400</v>
      </c>
      <c r="C58" s="15">
        <v>400</v>
      </c>
      <c r="D58" s="15">
        <v>0</v>
      </c>
      <c r="E58" s="15">
        <f t="shared" si="17"/>
        <v>0</v>
      </c>
      <c r="F58" s="131"/>
    </row>
    <row r="59" spans="1:6" ht="30" x14ac:dyDescent="0.25">
      <c r="A59" s="6" t="s">
        <v>10</v>
      </c>
      <c r="B59" s="15">
        <v>400</v>
      </c>
      <c r="C59" s="15">
        <v>400</v>
      </c>
      <c r="D59" s="15">
        <v>0</v>
      </c>
      <c r="E59" s="15">
        <f t="shared" si="17"/>
        <v>0</v>
      </c>
      <c r="F59" s="132"/>
    </row>
    <row r="60" spans="1:6" ht="89.25" customHeight="1" x14ac:dyDescent="0.25">
      <c r="A60" s="12" t="s">
        <v>88</v>
      </c>
      <c r="B60" s="15">
        <f t="shared" ref="B60" si="33">SUM(B61:B63)</f>
        <v>829543.77</v>
      </c>
      <c r="C60" s="15">
        <f t="shared" ref="C60" si="34">SUM(C61:C63)</f>
        <v>703143.27</v>
      </c>
      <c r="D60" s="15">
        <f t="shared" ref="D60" si="35">SUM(D61:D63)</f>
        <v>702208.55</v>
      </c>
      <c r="E60" s="15">
        <f t="shared" si="17"/>
        <v>99.867065498614537</v>
      </c>
      <c r="F60" s="5"/>
    </row>
    <row r="61" spans="1:6" x14ac:dyDescent="0.25">
      <c r="A61" s="6" t="s">
        <v>8</v>
      </c>
      <c r="B61" s="15">
        <v>0</v>
      </c>
      <c r="C61" s="15">
        <v>0</v>
      </c>
      <c r="D61" s="15">
        <v>0</v>
      </c>
      <c r="E61" s="15">
        <v>0</v>
      </c>
      <c r="F61" s="5"/>
    </row>
    <row r="62" spans="1:6" x14ac:dyDescent="0.25">
      <c r="A62" s="6" t="s">
        <v>9</v>
      </c>
      <c r="B62" s="15">
        <v>829543.77</v>
      </c>
      <c r="C62" s="15">
        <v>703143.27</v>
      </c>
      <c r="D62" s="15">
        <v>702208.55</v>
      </c>
      <c r="E62" s="15">
        <f t="shared" si="17"/>
        <v>99.867065498614537</v>
      </c>
      <c r="F62" s="5"/>
    </row>
    <row r="63" spans="1:6" ht="30" x14ac:dyDescent="0.25">
      <c r="A63" s="6" t="s">
        <v>10</v>
      </c>
      <c r="B63" s="15">
        <v>0</v>
      </c>
      <c r="C63" s="15">
        <v>0</v>
      </c>
      <c r="D63" s="15">
        <v>0</v>
      </c>
      <c r="E63" s="15">
        <v>0</v>
      </c>
      <c r="F63" s="5"/>
    </row>
    <row r="64" spans="1:6" ht="63" customHeight="1" x14ac:dyDescent="0.25">
      <c r="A64" s="12" t="s">
        <v>81</v>
      </c>
      <c r="B64" s="15">
        <f t="shared" ref="B64" si="36">SUM(B65:B67)</f>
        <v>2684.92</v>
      </c>
      <c r="C64" s="15">
        <f t="shared" ref="C64" si="37">SUM(C65:C67)</f>
        <v>2678.91</v>
      </c>
      <c r="D64" s="15">
        <f t="shared" ref="D64" si="38">SUM(D65:D67)</f>
        <v>2677.86</v>
      </c>
      <c r="E64" s="15">
        <f t="shared" si="17"/>
        <v>99.960804954253788</v>
      </c>
      <c r="F64" s="5"/>
    </row>
    <row r="65" spans="1:7" x14ac:dyDescent="0.25">
      <c r="A65" s="6" t="s">
        <v>8</v>
      </c>
      <c r="B65" s="15">
        <v>0</v>
      </c>
      <c r="C65" s="15">
        <v>0</v>
      </c>
      <c r="D65" s="15">
        <v>0</v>
      </c>
      <c r="E65" s="15">
        <v>0</v>
      </c>
      <c r="F65" s="5"/>
    </row>
    <row r="66" spans="1:7" x14ac:dyDescent="0.25">
      <c r="A66" s="6" t="s">
        <v>9</v>
      </c>
      <c r="B66" s="15">
        <v>2684.92</v>
      </c>
      <c r="C66" s="15">
        <v>2678.91</v>
      </c>
      <c r="D66" s="15">
        <v>2677.86</v>
      </c>
      <c r="E66" s="15">
        <f t="shared" si="17"/>
        <v>99.960804954253788</v>
      </c>
      <c r="F66" s="5"/>
    </row>
    <row r="67" spans="1:7" ht="30" x14ac:dyDescent="0.25">
      <c r="A67" s="6" t="s">
        <v>10</v>
      </c>
      <c r="B67" s="15">
        <v>0</v>
      </c>
      <c r="C67" s="15">
        <v>0</v>
      </c>
      <c r="D67" s="15">
        <v>0</v>
      </c>
      <c r="E67" s="15">
        <v>0</v>
      </c>
      <c r="F67" s="5"/>
    </row>
    <row r="68" spans="1:7" ht="65.25" customHeight="1" x14ac:dyDescent="0.25">
      <c r="A68" s="12" t="s">
        <v>82</v>
      </c>
      <c r="B68" s="15">
        <f t="shared" ref="B68" si="39">SUM(B69:B71)</f>
        <v>157816.13</v>
      </c>
      <c r="C68" s="15">
        <f t="shared" ref="C68" si="40">SUM(C69:C71)</f>
        <v>109244.96</v>
      </c>
      <c r="D68" s="15">
        <f t="shared" ref="D68" si="41">SUM(D69:D71)</f>
        <v>108029.52</v>
      </c>
      <c r="E68" s="15">
        <f t="shared" si="17"/>
        <v>98.887417781104034</v>
      </c>
      <c r="F68" s="5"/>
    </row>
    <row r="69" spans="1:7" x14ac:dyDescent="0.25">
      <c r="A69" s="6" t="s">
        <v>8</v>
      </c>
      <c r="B69" s="15">
        <v>52453.440000000002</v>
      </c>
      <c r="C69" s="15">
        <v>17482.189999999999</v>
      </c>
      <c r="D69" s="15">
        <v>17482.189999999999</v>
      </c>
      <c r="E69" s="15">
        <f t="shared" si="17"/>
        <v>100</v>
      </c>
      <c r="F69" s="5"/>
    </row>
    <row r="70" spans="1:7" x14ac:dyDescent="0.25">
      <c r="A70" s="6" t="s">
        <v>9</v>
      </c>
      <c r="B70" s="15">
        <v>105362.69</v>
      </c>
      <c r="C70" s="15">
        <v>91762.77</v>
      </c>
      <c r="D70" s="15">
        <v>90547.33</v>
      </c>
      <c r="E70" s="15">
        <f t="shared" si="17"/>
        <v>98.675454108458155</v>
      </c>
      <c r="F70" s="5"/>
    </row>
    <row r="71" spans="1:7" ht="30" x14ac:dyDescent="0.25">
      <c r="A71" s="6" t="s">
        <v>10</v>
      </c>
      <c r="B71" s="15">
        <v>0</v>
      </c>
      <c r="C71" s="15">
        <v>0</v>
      </c>
      <c r="D71" s="15">
        <v>0</v>
      </c>
      <c r="E71" s="15">
        <v>0</v>
      </c>
      <c r="F71" s="5"/>
    </row>
    <row r="72" spans="1:7" ht="65.25" customHeight="1" x14ac:dyDescent="0.25">
      <c r="A72" s="12" t="s">
        <v>84</v>
      </c>
      <c r="B72" s="15">
        <f t="shared" ref="B72" si="42">SUM(B73:B75)</f>
        <v>8538.69</v>
      </c>
      <c r="C72" s="15">
        <f t="shared" ref="C72" si="43">SUM(C73:C75)</f>
        <v>8332.66</v>
      </c>
      <c r="D72" s="15">
        <f t="shared" ref="D72" si="44">SUM(D73:D75)</f>
        <v>8323.25</v>
      </c>
      <c r="E72" s="15">
        <f t="shared" si="17"/>
        <v>99.887070875326728</v>
      </c>
      <c r="F72" s="5"/>
    </row>
    <row r="73" spans="1:7" x14ac:dyDescent="0.25">
      <c r="A73" s="6" t="s">
        <v>8</v>
      </c>
      <c r="B73" s="15">
        <v>0</v>
      </c>
      <c r="C73" s="15">
        <v>0</v>
      </c>
      <c r="D73" s="15">
        <v>0</v>
      </c>
      <c r="E73" s="15">
        <v>0</v>
      </c>
      <c r="F73" s="5"/>
    </row>
    <row r="74" spans="1:7" x14ac:dyDescent="0.25">
      <c r="A74" s="6" t="s">
        <v>9</v>
      </c>
      <c r="B74" s="15">
        <v>0</v>
      </c>
      <c r="C74" s="15">
        <v>0</v>
      </c>
      <c r="D74" s="15">
        <v>0</v>
      </c>
      <c r="E74" s="15">
        <v>0</v>
      </c>
      <c r="F74" s="5"/>
    </row>
    <row r="75" spans="1:7" ht="30" x14ac:dyDescent="0.25">
      <c r="A75" s="6" t="s">
        <v>10</v>
      </c>
      <c r="B75" s="15">
        <v>8538.69</v>
      </c>
      <c r="C75" s="15">
        <v>8332.66</v>
      </c>
      <c r="D75" s="15">
        <v>8323.25</v>
      </c>
      <c r="E75" s="15">
        <f t="shared" si="17"/>
        <v>99.887070875326728</v>
      </c>
      <c r="F75" s="5"/>
    </row>
    <row r="76" spans="1:7" ht="63" customHeight="1" x14ac:dyDescent="0.25">
      <c r="A76" s="12" t="s">
        <v>83</v>
      </c>
      <c r="B76" s="15">
        <f t="shared" ref="B76" si="45">SUM(B77:B79)</f>
        <v>129443.31</v>
      </c>
      <c r="C76" s="15">
        <f t="shared" ref="C76" si="46">SUM(C77:C79)</f>
        <v>131968.03999999998</v>
      </c>
      <c r="D76" s="15">
        <f t="shared" ref="D76" si="47">SUM(D77:D79)</f>
        <v>131923.29999999999</v>
      </c>
      <c r="E76" s="15">
        <f t="shared" si="17"/>
        <v>99.966097852176944</v>
      </c>
      <c r="F76" s="5"/>
    </row>
    <row r="77" spans="1:7" x14ac:dyDescent="0.25">
      <c r="A77" s="6" t="s">
        <v>8</v>
      </c>
      <c r="B77" s="15">
        <v>0</v>
      </c>
      <c r="C77" s="15">
        <v>0</v>
      </c>
      <c r="D77" s="15">
        <v>0</v>
      </c>
      <c r="E77" s="15">
        <v>0</v>
      </c>
      <c r="F77" s="5"/>
    </row>
    <row r="78" spans="1:7" x14ac:dyDescent="0.25">
      <c r="A78" s="6" t="s">
        <v>9</v>
      </c>
      <c r="B78" s="15">
        <v>99938.95</v>
      </c>
      <c r="C78" s="15">
        <v>101827.79</v>
      </c>
      <c r="D78" s="15">
        <v>101817.05</v>
      </c>
      <c r="E78" s="15">
        <f t="shared" si="17"/>
        <v>99.98945278101391</v>
      </c>
      <c r="F78" s="5"/>
    </row>
    <row r="79" spans="1:7" ht="30" x14ac:dyDescent="0.25">
      <c r="A79" s="6" t="s">
        <v>10</v>
      </c>
      <c r="B79" s="15">
        <v>29504.36</v>
      </c>
      <c r="C79" s="15">
        <v>30140.25</v>
      </c>
      <c r="D79" s="15">
        <v>30106.25</v>
      </c>
      <c r="E79" s="15">
        <f t="shared" si="17"/>
        <v>99.887194034555122</v>
      </c>
      <c r="F79" s="5"/>
    </row>
    <row r="80" spans="1:7" s="47" customFormat="1" ht="57.75" x14ac:dyDescent="0.25">
      <c r="A80" s="110" t="s">
        <v>453</v>
      </c>
      <c r="B80" s="46">
        <f t="shared" ref="B80:D80" si="48">SUM(B81:B83)</f>
        <v>2500</v>
      </c>
      <c r="C80" s="46">
        <f t="shared" si="48"/>
        <v>2500</v>
      </c>
      <c r="D80" s="46">
        <f t="shared" si="48"/>
        <v>1220.96</v>
      </c>
      <c r="E80" s="46">
        <f t="shared" si="17"/>
        <v>48.838400000000007</v>
      </c>
      <c r="F80" s="102"/>
      <c r="G80" s="47" t="s">
        <v>450</v>
      </c>
    </row>
    <row r="81" spans="1:6" x14ac:dyDescent="0.25">
      <c r="A81" s="103" t="s">
        <v>8</v>
      </c>
      <c r="B81" s="15">
        <v>0</v>
      </c>
      <c r="C81" s="15">
        <v>0</v>
      </c>
      <c r="D81" s="15">
        <v>0</v>
      </c>
      <c r="E81" s="15">
        <v>0</v>
      </c>
      <c r="F81" s="16"/>
    </row>
    <row r="82" spans="1:6" x14ac:dyDescent="0.25">
      <c r="A82" s="103" t="s">
        <v>9</v>
      </c>
      <c r="B82" s="15">
        <v>0</v>
      </c>
      <c r="C82" s="15">
        <v>0</v>
      </c>
      <c r="D82" s="15">
        <v>0</v>
      </c>
      <c r="E82" s="15">
        <v>0</v>
      </c>
      <c r="F82" s="16"/>
    </row>
    <row r="83" spans="1:6" ht="30" x14ac:dyDescent="0.25">
      <c r="A83" s="103" t="s">
        <v>10</v>
      </c>
      <c r="B83" s="15">
        <v>2500</v>
      </c>
      <c r="C83" s="15">
        <v>2500</v>
      </c>
      <c r="D83" s="15">
        <v>1220.96</v>
      </c>
      <c r="E83" s="15">
        <f t="shared" ref="E83" si="49">D83/C83*100</f>
        <v>48.838400000000007</v>
      </c>
      <c r="F83" s="16"/>
    </row>
    <row r="84" spans="1:6" ht="136.5" customHeight="1" x14ac:dyDescent="0.25">
      <c r="A84" s="12" t="s">
        <v>447</v>
      </c>
      <c r="B84" s="15">
        <f t="shared" ref="B84" si="50">SUM(B85:B87)</f>
        <v>2500</v>
      </c>
      <c r="C84" s="15">
        <f t="shared" ref="C84" si="51">SUM(C85:C87)</f>
        <v>2500</v>
      </c>
      <c r="D84" s="15">
        <f t="shared" ref="D84" si="52">SUM(D85:D87)</f>
        <v>1220.96</v>
      </c>
      <c r="E84" s="15">
        <f t="shared" ref="E84" si="53">D84/C84*100</f>
        <v>48.838400000000007</v>
      </c>
      <c r="F84" s="133" t="s">
        <v>90</v>
      </c>
    </row>
    <row r="85" spans="1:6" ht="24" customHeight="1" x14ac:dyDescent="0.25">
      <c r="A85" s="6" t="s">
        <v>8</v>
      </c>
      <c r="B85" s="15">
        <v>0</v>
      </c>
      <c r="C85" s="15">
        <v>0</v>
      </c>
      <c r="D85" s="15">
        <v>0</v>
      </c>
      <c r="E85" s="15">
        <v>0</v>
      </c>
      <c r="F85" s="134"/>
    </row>
    <row r="86" spans="1:6" ht="21" customHeight="1" x14ac:dyDescent="0.25">
      <c r="A86" s="6" t="s">
        <v>9</v>
      </c>
      <c r="B86" s="15">
        <v>0</v>
      </c>
      <c r="C86" s="15">
        <v>0</v>
      </c>
      <c r="D86" s="15">
        <v>0</v>
      </c>
      <c r="E86" s="15">
        <v>0</v>
      </c>
      <c r="F86" s="134"/>
    </row>
    <row r="87" spans="1:6" ht="30" customHeight="1" x14ac:dyDescent="0.25">
      <c r="A87" s="6" t="s">
        <v>10</v>
      </c>
      <c r="B87" s="15">
        <v>2500</v>
      </c>
      <c r="C87" s="15">
        <v>2500</v>
      </c>
      <c r="D87" s="15">
        <v>1220.96</v>
      </c>
      <c r="E87" s="15">
        <f t="shared" ref="E87" si="54">D87/C87*100</f>
        <v>48.838400000000007</v>
      </c>
      <c r="F87" s="135"/>
    </row>
  </sheetData>
  <mergeCells count="19">
    <mergeCell ref="B9:C9"/>
    <mergeCell ref="A9:A10"/>
    <mergeCell ref="E9:E10"/>
    <mergeCell ref="F9:F10"/>
    <mergeCell ref="A3:F3"/>
    <mergeCell ref="A4:F4"/>
    <mergeCell ref="A6:F6"/>
    <mergeCell ref="A7:F7"/>
    <mergeCell ref="A8:F8"/>
    <mergeCell ref="F12:F13"/>
    <mergeCell ref="A22:F22"/>
    <mergeCell ref="A31:F31"/>
    <mergeCell ref="F56:F59"/>
    <mergeCell ref="F84:F87"/>
    <mergeCell ref="A12:A13"/>
    <mergeCell ref="B12:B13"/>
    <mergeCell ref="C12:C13"/>
    <mergeCell ref="D12:D13"/>
    <mergeCell ref="E12:E13"/>
  </mergeCells>
  <pageMargins left="0.11811023622047245" right="0.11811023622047245" top="0.15748031496062992" bottom="0.19685039370078741"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H10"/>
  <sheetViews>
    <sheetView workbookViewId="0">
      <selection activeCell="E9" sqref="E9"/>
    </sheetView>
  </sheetViews>
  <sheetFormatPr defaultRowHeight="15" x14ac:dyDescent="0.25"/>
  <cols>
    <col min="1" max="1" width="6.5703125" style="3" customWidth="1"/>
    <col min="2" max="2" width="32.85546875" style="3" customWidth="1"/>
    <col min="3" max="3" width="6.85546875" style="3" customWidth="1"/>
    <col min="4" max="6" width="9.140625" style="3"/>
    <col min="7" max="7" width="11.85546875" style="3" customWidth="1"/>
    <col min="8" max="8" width="51.42578125" style="3" customWidth="1"/>
    <col min="9" max="16384" width="9.140625" style="3"/>
  </cols>
  <sheetData>
    <row r="2" spans="1:8" ht="27" customHeight="1" x14ac:dyDescent="0.25">
      <c r="A2" s="150" t="s">
        <v>12</v>
      </c>
      <c r="B2" s="150"/>
      <c r="C2" s="150"/>
      <c r="D2" s="150"/>
      <c r="E2" s="150"/>
      <c r="F2" s="150"/>
      <c r="G2" s="150"/>
      <c r="H2" s="150"/>
    </row>
    <row r="4" spans="1:8" ht="42" customHeight="1" x14ac:dyDescent="0.25">
      <c r="A4" s="149" t="s">
        <v>45</v>
      </c>
      <c r="B4" s="149" t="s">
        <v>13</v>
      </c>
      <c r="C4" s="149" t="s">
        <v>14</v>
      </c>
      <c r="D4" s="151" t="s">
        <v>15</v>
      </c>
      <c r="E4" s="152"/>
      <c r="F4" s="152"/>
      <c r="G4" s="153"/>
      <c r="H4" s="149" t="s">
        <v>16</v>
      </c>
    </row>
    <row r="5" spans="1:8" ht="75" customHeight="1" x14ac:dyDescent="0.25">
      <c r="A5" s="149"/>
      <c r="B5" s="149"/>
      <c r="C5" s="149"/>
      <c r="D5" s="149" t="s">
        <v>17</v>
      </c>
      <c r="E5" s="151" t="s">
        <v>18</v>
      </c>
      <c r="F5" s="152"/>
      <c r="G5" s="153"/>
      <c r="H5" s="149"/>
    </row>
    <row r="6" spans="1:8" x14ac:dyDescent="0.25">
      <c r="A6" s="149"/>
      <c r="B6" s="149"/>
      <c r="C6" s="149"/>
      <c r="D6" s="149"/>
      <c r="E6" s="6" t="s">
        <v>19</v>
      </c>
      <c r="F6" s="6" t="s">
        <v>20</v>
      </c>
      <c r="G6" s="6" t="s">
        <v>46</v>
      </c>
      <c r="H6" s="149"/>
    </row>
    <row r="7" spans="1:8" x14ac:dyDescent="0.25">
      <c r="A7" s="5">
        <v>1</v>
      </c>
      <c r="B7" s="5">
        <v>2</v>
      </c>
      <c r="C7" s="5">
        <v>3</v>
      </c>
      <c r="D7" s="5">
        <v>4</v>
      </c>
      <c r="E7" s="5">
        <v>5</v>
      </c>
      <c r="F7" s="5">
        <v>6</v>
      </c>
      <c r="G7" s="5"/>
      <c r="H7" s="5">
        <v>7</v>
      </c>
    </row>
    <row r="8" spans="1:8" ht="137.25" customHeight="1" x14ac:dyDescent="0.25">
      <c r="A8" s="5">
        <v>1</v>
      </c>
      <c r="B8" s="6" t="s">
        <v>91</v>
      </c>
      <c r="C8" s="8" t="s">
        <v>93</v>
      </c>
      <c r="D8" s="5">
        <v>100</v>
      </c>
      <c r="E8" s="5">
        <v>100</v>
      </c>
      <c r="F8" s="5">
        <v>100</v>
      </c>
      <c r="G8" s="11">
        <f>F8/E8*100</f>
        <v>100</v>
      </c>
      <c r="H8" s="5"/>
    </row>
    <row r="9" spans="1:8" ht="180" customHeight="1" x14ac:dyDescent="0.25">
      <c r="A9" s="5">
        <v>2</v>
      </c>
      <c r="B9" s="6" t="s">
        <v>92</v>
      </c>
      <c r="C9" s="8" t="s">
        <v>94</v>
      </c>
      <c r="D9" s="5">
        <v>206441</v>
      </c>
      <c r="E9" s="227">
        <v>179737</v>
      </c>
      <c r="F9" s="5">
        <v>179737</v>
      </c>
      <c r="G9" s="17">
        <f t="shared" ref="G9" si="0">F9/E9*100</f>
        <v>100</v>
      </c>
      <c r="H9" s="6" t="s">
        <v>423</v>
      </c>
    </row>
    <row r="10" spans="1:8" ht="15" customHeight="1" x14ac:dyDescent="0.25">
      <c r="F10" s="33" t="s">
        <v>47</v>
      </c>
      <c r="G10" s="32">
        <f>(G8+G9)/2</f>
        <v>100</v>
      </c>
    </row>
  </sheetData>
  <mergeCells count="8">
    <mergeCell ref="A4:A6"/>
    <mergeCell ref="A2:H2"/>
    <mergeCell ref="D4:G4"/>
    <mergeCell ref="E5:G5"/>
    <mergeCell ref="H4:H6"/>
    <mergeCell ref="D5:D6"/>
    <mergeCell ref="C4:C6"/>
    <mergeCell ref="B4:B6"/>
  </mergeCells>
  <pageMargins left="0.70866141732283472" right="0.70866141732283472" top="0" bottom="0.19685039370078741" header="0.31496062992125984" footer="0.31496062992125984"/>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W109"/>
  <sheetViews>
    <sheetView zoomScale="90" zoomScaleNormal="90" workbookViewId="0">
      <pane xSplit="1" topLeftCell="B1" activePane="topRight" state="frozen"/>
      <selection pane="topRight" activeCell="R24" sqref="R24"/>
    </sheetView>
  </sheetViews>
  <sheetFormatPr defaultRowHeight="15" x14ac:dyDescent="0.25"/>
  <cols>
    <col min="1" max="1" width="6.140625" style="1" customWidth="1"/>
    <col min="2" max="2" width="14.7109375" style="1" customWidth="1"/>
    <col min="3" max="15" width="9.140625" style="1"/>
    <col min="16" max="16" width="9.140625" style="21"/>
    <col min="17" max="17" width="13.140625" style="7" bestFit="1" customWidth="1"/>
    <col min="18" max="18" width="41.5703125" style="7" customWidth="1"/>
    <col min="19" max="16384" width="9.140625" style="1"/>
  </cols>
  <sheetData>
    <row r="1" spans="1:18" ht="18.75" x14ac:dyDescent="0.3">
      <c r="A1" s="154" t="s">
        <v>21</v>
      </c>
      <c r="B1" s="154"/>
      <c r="C1" s="154"/>
      <c r="D1" s="154"/>
      <c r="E1" s="154"/>
      <c r="F1" s="154"/>
      <c r="G1" s="154"/>
      <c r="H1" s="154"/>
      <c r="I1" s="154"/>
      <c r="J1" s="154"/>
      <c r="K1" s="154"/>
      <c r="L1" s="154"/>
      <c r="M1" s="154"/>
      <c r="N1" s="154"/>
      <c r="O1" s="154"/>
      <c r="P1" s="154"/>
    </row>
    <row r="2" spans="1:18" ht="18.75" x14ac:dyDescent="0.3">
      <c r="A2" s="154" t="s">
        <v>95</v>
      </c>
      <c r="B2" s="154"/>
      <c r="C2" s="154"/>
      <c r="D2" s="154"/>
      <c r="E2" s="154"/>
      <c r="F2" s="154"/>
      <c r="G2" s="154"/>
      <c r="H2" s="154"/>
      <c r="I2" s="154"/>
      <c r="J2" s="154"/>
      <c r="K2" s="154"/>
      <c r="L2" s="154"/>
      <c r="M2" s="154"/>
      <c r="N2" s="154"/>
      <c r="O2" s="154"/>
      <c r="P2" s="154"/>
    </row>
    <row r="3" spans="1:18" x14ac:dyDescent="0.25">
      <c r="A3" s="7"/>
      <c r="B3" s="7"/>
      <c r="C3" s="7"/>
      <c r="D3" s="7"/>
    </row>
    <row r="4" spans="1:18" ht="18.75" x14ac:dyDescent="0.3">
      <c r="A4" s="154" t="s">
        <v>48</v>
      </c>
      <c r="B4" s="154"/>
      <c r="C4" s="154"/>
      <c r="D4" s="154"/>
      <c r="E4" s="154"/>
      <c r="F4" s="154"/>
      <c r="G4" s="154"/>
      <c r="H4" s="154"/>
      <c r="I4" s="154"/>
      <c r="J4" s="154"/>
      <c r="K4" s="154"/>
      <c r="L4" s="154"/>
      <c r="M4" s="154"/>
      <c r="N4" s="154"/>
      <c r="O4" s="154"/>
      <c r="P4" s="154"/>
    </row>
    <row r="5" spans="1:18" x14ac:dyDescent="0.25">
      <c r="A5" s="7"/>
      <c r="B5" s="155" t="s">
        <v>462</v>
      </c>
      <c r="C5" s="155"/>
      <c r="D5" s="155"/>
      <c r="E5" s="155"/>
      <c r="F5" s="155"/>
      <c r="G5" s="155"/>
      <c r="H5" s="155"/>
      <c r="I5" s="155"/>
      <c r="J5" s="155"/>
      <c r="K5" s="155"/>
      <c r="L5" s="155"/>
      <c r="M5" s="155"/>
      <c r="N5" s="155"/>
      <c r="O5" s="155"/>
      <c r="P5" s="155"/>
      <c r="Q5" s="155"/>
    </row>
    <row r="6" spans="1:18" x14ac:dyDescent="0.25">
      <c r="A6" s="149" t="s">
        <v>45</v>
      </c>
      <c r="B6" s="149" t="s">
        <v>22</v>
      </c>
      <c r="C6" s="149" t="s">
        <v>23</v>
      </c>
      <c r="D6" s="149" t="s">
        <v>24</v>
      </c>
      <c r="E6" s="149"/>
      <c r="F6" s="149"/>
      <c r="G6" s="149"/>
      <c r="H6" s="149"/>
      <c r="I6" s="149"/>
      <c r="J6" s="149"/>
      <c r="K6" s="149"/>
      <c r="L6" s="149"/>
      <c r="M6" s="149"/>
      <c r="N6" s="149"/>
      <c r="O6" s="149" t="s">
        <v>25</v>
      </c>
      <c r="P6" s="165" t="s">
        <v>49</v>
      </c>
      <c r="Q6" s="156" t="s">
        <v>460</v>
      </c>
      <c r="R6" s="156" t="s">
        <v>461</v>
      </c>
    </row>
    <row r="7" spans="1:18" x14ac:dyDescent="0.25">
      <c r="A7" s="149"/>
      <c r="B7" s="149"/>
      <c r="C7" s="149"/>
      <c r="D7" s="6" t="s">
        <v>26</v>
      </c>
      <c r="E7" s="6" t="s">
        <v>27</v>
      </c>
      <c r="F7" s="6" t="s">
        <v>28</v>
      </c>
      <c r="G7" s="6" t="s">
        <v>29</v>
      </c>
      <c r="H7" s="6" t="s">
        <v>30</v>
      </c>
      <c r="I7" s="6" t="s">
        <v>31</v>
      </c>
      <c r="J7" s="6" t="s">
        <v>32</v>
      </c>
      <c r="K7" s="6" t="s">
        <v>33</v>
      </c>
      <c r="L7" s="6" t="s">
        <v>34</v>
      </c>
      <c r="M7" s="6" t="s">
        <v>35</v>
      </c>
      <c r="N7" s="6" t="s">
        <v>36</v>
      </c>
      <c r="O7" s="149"/>
      <c r="P7" s="166"/>
      <c r="Q7" s="156"/>
      <c r="R7" s="156"/>
    </row>
    <row r="8" spans="1:18" x14ac:dyDescent="0.25">
      <c r="A8" s="2">
        <v>1</v>
      </c>
      <c r="B8" s="6">
        <v>2</v>
      </c>
      <c r="C8" s="6">
        <v>3</v>
      </c>
      <c r="D8" s="6">
        <v>4</v>
      </c>
      <c r="E8" s="2">
        <v>5</v>
      </c>
      <c r="F8" s="2">
        <v>6</v>
      </c>
      <c r="G8" s="2">
        <v>7</v>
      </c>
      <c r="H8" s="2">
        <v>8</v>
      </c>
      <c r="I8" s="2">
        <v>9</v>
      </c>
      <c r="J8" s="2">
        <v>10</v>
      </c>
      <c r="K8" s="2">
        <v>11</v>
      </c>
      <c r="L8" s="2">
        <v>12</v>
      </c>
      <c r="M8" s="2">
        <v>13</v>
      </c>
      <c r="N8" s="2">
        <v>14</v>
      </c>
      <c r="O8" s="2">
        <v>15</v>
      </c>
      <c r="P8" s="65"/>
      <c r="Q8" s="6"/>
      <c r="R8" s="6"/>
    </row>
    <row r="9" spans="1:18" x14ac:dyDescent="0.25">
      <c r="A9" s="125" t="s">
        <v>72</v>
      </c>
      <c r="B9" s="125"/>
      <c r="C9" s="125"/>
      <c r="D9" s="125"/>
      <c r="E9" s="125"/>
      <c r="F9" s="125"/>
      <c r="G9" s="125"/>
      <c r="H9" s="125"/>
      <c r="I9" s="125"/>
      <c r="J9" s="18"/>
      <c r="K9" s="18"/>
      <c r="L9" s="18"/>
      <c r="M9" s="18"/>
      <c r="N9" s="18"/>
      <c r="O9" s="18"/>
      <c r="P9" s="66"/>
      <c r="Q9" s="6"/>
      <c r="R9" s="6"/>
    </row>
    <row r="10" spans="1:18" x14ac:dyDescent="0.25">
      <c r="A10" s="125" t="s">
        <v>435</v>
      </c>
      <c r="B10" s="125"/>
      <c r="C10" s="125"/>
      <c r="D10" s="125"/>
      <c r="E10" s="125"/>
      <c r="F10" s="125"/>
      <c r="G10" s="125"/>
      <c r="H10" s="125"/>
      <c r="I10" s="125"/>
      <c r="J10" s="18"/>
      <c r="K10" s="18"/>
      <c r="L10" s="18"/>
      <c r="M10" s="18"/>
      <c r="N10" s="18"/>
      <c r="O10" s="18"/>
      <c r="P10" s="66"/>
      <c r="Q10" s="71">
        <f>(P13+P16+P19+P22)/4</f>
        <v>80.401515151515156</v>
      </c>
      <c r="R10" s="6"/>
    </row>
    <row r="11" spans="1:18" ht="38.25" customHeight="1" x14ac:dyDescent="0.25">
      <c r="A11" s="163">
        <v>1</v>
      </c>
      <c r="B11" s="158" t="s">
        <v>96</v>
      </c>
      <c r="C11" s="159"/>
      <c r="D11" s="159"/>
      <c r="E11" s="159"/>
      <c r="F11" s="159"/>
      <c r="G11" s="159"/>
      <c r="H11" s="159"/>
      <c r="I11" s="159"/>
      <c r="J11" s="159"/>
      <c r="K11" s="159"/>
      <c r="L11" s="159"/>
      <c r="M11" s="159"/>
      <c r="N11" s="159"/>
      <c r="O11" s="159"/>
      <c r="P11" s="159"/>
      <c r="Q11" s="6"/>
      <c r="R11" s="6"/>
    </row>
    <row r="12" spans="1:18" ht="15.75" x14ac:dyDescent="0.25">
      <c r="A12" s="161"/>
      <c r="B12" s="19" t="s">
        <v>37</v>
      </c>
      <c r="C12" s="19" t="s">
        <v>119</v>
      </c>
      <c r="D12" s="19">
        <v>5</v>
      </c>
      <c r="E12" s="19">
        <v>45</v>
      </c>
      <c r="F12" s="19">
        <v>40</v>
      </c>
      <c r="G12" s="19">
        <v>35</v>
      </c>
      <c r="H12" s="19">
        <v>25</v>
      </c>
      <c r="I12" s="19">
        <v>15</v>
      </c>
      <c r="J12" s="19">
        <v>15</v>
      </c>
      <c r="K12" s="19">
        <v>30</v>
      </c>
      <c r="L12" s="19">
        <v>25</v>
      </c>
      <c r="M12" s="19">
        <v>15</v>
      </c>
      <c r="N12" s="19">
        <v>25</v>
      </c>
      <c r="O12" s="19">
        <v>300</v>
      </c>
      <c r="P12" s="67"/>
      <c r="Q12" s="6"/>
      <c r="R12" s="6"/>
    </row>
    <row r="13" spans="1:18" ht="15.75" x14ac:dyDescent="0.25">
      <c r="A13" s="162"/>
      <c r="B13" s="19" t="s">
        <v>38</v>
      </c>
      <c r="C13" s="19" t="s">
        <v>119</v>
      </c>
      <c r="D13" s="19">
        <v>10</v>
      </c>
      <c r="E13" s="19">
        <v>65</v>
      </c>
      <c r="F13" s="19">
        <v>52</v>
      </c>
      <c r="G13" s="19">
        <v>31</v>
      </c>
      <c r="H13" s="19">
        <v>16</v>
      </c>
      <c r="I13" s="19">
        <v>9</v>
      </c>
      <c r="J13" s="19">
        <v>16</v>
      </c>
      <c r="K13" s="19">
        <v>9</v>
      </c>
      <c r="L13" s="19">
        <v>9</v>
      </c>
      <c r="M13" s="19">
        <v>9</v>
      </c>
      <c r="N13" s="19">
        <v>7</v>
      </c>
      <c r="O13" s="19">
        <v>278</v>
      </c>
      <c r="P13" s="68">
        <f>O13/O12*100</f>
        <v>92.666666666666657</v>
      </c>
      <c r="Q13" s="6"/>
      <c r="R13" s="6"/>
    </row>
    <row r="14" spans="1:18" ht="47.25" x14ac:dyDescent="0.25">
      <c r="A14" s="163">
        <v>2</v>
      </c>
      <c r="B14" s="158" t="s">
        <v>97</v>
      </c>
      <c r="C14" s="159"/>
      <c r="D14" s="159"/>
      <c r="E14" s="159"/>
      <c r="F14" s="159"/>
      <c r="G14" s="159"/>
      <c r="H14" s="159"/>
      <c r="I14" s="159"/>
      <c r="J14" s="159"/>
      <c r="K14" s="159"/>
      <c r="L14" s="159"/>
      <c r="M14" s="159"/>
      <c r="N14" s="159"/>
      <c r="O14" s="159"/>
      <c r="P14" s="159"/>
      <c r="Q14" s="6"/>
      <c r="R14" s="19" t="s">
        <v>121</v>
      </c>
    </row>
    <row r="15" spans="1:18" ht="15.75" x14ac:dyDescent="0.25">
      <c r="A15" s="161"/>
      <c r="B15" s="19" t="s">
        <v>37</v>
      </c>
      <c r="C15" s="19" t="s">
        <v>119</v>
      </c>
      <c r="D15" s="19">
        <v>49</v>
      </c>
      <c r="E15" s="19">
        <v>49</v>
      </c>
      <c r="F15" s="19">
        <v>50</v>
      </c>
      <c r="G15" s="19">
        <v>55</v>
      </c>
      <c r="H15" s="19">
        <v>55</v>
      </c>
      <c r="I15" s="19">
        <v>55</v>
      </c>
      <c r="J15" s="19">
        <v>55</v>
      </c>
      <c r="K15" s="19">
        <v>55</v>
      </c>
      <c r="L15" s="19">
        <v>55</v>
      </c>
      <c r="M15" s="19">
        <v>55</v>
      </c>
      <c r="N15" s="19">
        <v>55</v>
      </c>
      <c r="O15" s="19">
        <v>55</v>
      </c>
      <c r="P15" s="67"/>
      <c r="Q15" s="19"/>
      <c r="R15" s="19"/>
    </row>
    <row r="16" spans="1:18" ht="15.75" x14ac:dyDescent="0.25">
      <c r="A16" s="162"/>
      <c r="B16" s="19" t="s">
        <v>38</v>
      </c>
      <c r="C16" s="19" t="s">
        <v>119</v>
      </c>
      <c r="D16" s="19">
        <v>24</v>
      </c>
      <c r="E16" s="19">
        <v>23</v>
      </c>
      <c r="F16" s="19">
        <v>21</v>
      </c>
      <c r="G16" s="19">
        <v>19</v>
      </c>
      <c r="H16" s="19">
        <v>1</v>
      </c>
      <c r="I16" s="19">
        <v>15</v>
      </c>
      <c r="J16" s="19">
        <v>13</v>
      </c>
      <c r="K16" s="19">
        <v>9</v>
      </c>
      <c r="L16" s="19">
        <v>5</v>
      </c>
      <c r="M16" s="19">
        <v>4</v>
      </c>
      <c r="N16" s="19">
        <v>3</v>
      </c>
      <c r="O16" s="19">
        <v>26</v>
      </c>
      <c r="P16" s="68">
        <f>O16/O15*100</f>
        <v>47.272727272727273</v>
      </c>
      <c r="Q16" s="19"/>
      <c r="R16" s="19"/>
    </row>
    <row r="17" spans="1:18" ht="15.75" x14ac:dyDescent="0.25">
      <c r="A17" s="163">
        <v>3</v>
      </c>
      <c r="B17" s="158" t="s">
        <v>98</v>
      </c>
      <c r="C17" s="159"/>
      <c r="D17" s="159"/>
      <c r="E17" s="159"/>
      <c r="F17" s="159"/>
      <c r="G17" s="159"/>
      <c r="H17" s="159"/>
      <c r="I17" s="159"/>
      <c r="J17" s="159"/>
      <c r="K17" s="159"/>
      <c r="L17" s="159"/>
      <c r="M17" s="159"/>
      <c r="N17" s="159"/>
      <c r="O17" s="159"/>
      <c r="P17" s="159"/>
      <c r="Q17" s="6"/>
      <c r="R17" s="6"/>
    </row>
    <row r="18" spans="1:18" ht="15.75" x14ac:dyDescent="0.25">
      <c r="A18" s="161"/>
      <c r="B18" s="19" t="s">
        <v>37</v>
      </c>
      <c r="C18" s="19" t="s">
        <v>119</v>
      </c>
      <c r="D18" s="19">
        <v>15</v>
      </c>
      <c r="E18" s="19">
        <v>36</v>
      </c>
      <c r="F18" s="19">
        <v>50</v>
      </c>
      <c r="G18" s="19">
        <v>55</v>
      </c>
      <c r="H18" s="19">
        <v>50</v>
      </c>
      <c r="I18" s="19">
        <v>45</v>
      </c>
      <c r="J18" s="19">
        <v>55</v>
      </c>
      <c r="K18" s="19">
        <v>40</v>
      </c>
      <c r="L18" s="19">
        <v>45</v>
      </c>
      <c r="M18" s="19">
        <v>40</v>
      </c>
      <c r="N18" s="19">
        <v>45</v>
      </c>
      <c r="O18" s="19">
        <v>521</v>
      </c>
      <c r="P18" s="67"/>
      <c r="Q18" s="6"/>
      <c r="R18" s="6"/>
    </row>
    <row r="19" spans="1:18" ht="15.75" x14ac:dyDescent="0.25">
      <c r="A19" s="162"/>
      <c r="B19" s="19" t="s">
        <v>38</v>
      </c>
      <c r="C19" s="19" t="s">
        <v>119</v>
      </c>
      <c r="D19" s="19">
        <v>13</v>
      </c>
      <c r="E19" s="19">
        <v>102</v>
      </c>
      <c r="F19" s="19">
        <v>77</v>
      </c>
      <c r="G19" s="19">
        <v>60</v>
      </c>
      <c r="H19" s="19">
        <v>58</v>
      </c>
      <c r="I19" s="19">
        <v>43</v>
      </c>
      <c r="J19" s="19">
        <v>64</v>
      </c>
      <c r="K19" s="19">
        <v>78</v>
      </c>
      <c r="L19" s="19">
        <v>30</v>
      </c>
      <c r="M19" s="19">
        <v>45</v>
      </c>
      <c r="N19" s="19">
        <v>28</v>
      </c>
      <c r="O19" s="19">
        <v>617</v>
      </c>
      <c r="P19" s="68">
        <v>100</v>
      </c>
      <c r="Q19" s="6"/>
      <c r="R19" s="6"/>
    </row>
    <row r="20" spans="1:18" ht="35.25" customHeight="1" x14ac:dyDescent="0.25">
      <c r="A20" s="163">
        <v>4</v>
      </c>
      <c r="B20" s="158" t="s">
        <v>472</v>
      </c>
      <c r="C20" s="159"/>
      <c r="D20" s="159"/>
      <c r="E20" s="159"/>
      <c r="F20" s="159"/>
      <c r="G20" s="159"/>
      <c r="H20" s="159"/>
      <c r="I20" s="159"/>
      <c r="J20" s="159"/>
      <c r="K20" s="159"/>
      <c r="L20" s="159"/>
      <c r="M20" s="159"/>
      <c r="N20" s="159"/>
      <c r="O20" s="159"/>
      <c r="P20" s="159"/>
      <c r="Q20" s="6"/>
      <c r="R20" s="19" t="s">
        <v>473</v>
      </c>
    </row>
    <row r="21" spans="1:18" ht="15.75" x14ac:dyDescent="0.25">
      <c r="A21" s="161"/>
      <c r="B21" s="19" t="s">
        <v>37</v>
      </c>
      <c r="C21" s="19" t="s">
        <v>119</v>
      </c>
      <c r="D21" s="19">
        <v>0</v>
      </c>
      <c r="E21" s="19">
        <v>12</v>
      </c>
      <c r="F21" s="19">
        <v>13</v>
      </c>
      <c r="G21" s="19">
        <v>30</v>
      </c>
      <c r="H21" s="19">
        <v>18</v>
      </c>
      <c r="I21" s="19">
        <v>25</v>
      </c>
      <c r="J21" s="19">
        <v>25</v>
      </c>
      <c r="K21" s="19">
        <v>25</v>
      </c>
      <c r="L21" s="19">
        <v>25</v>
      </c>
      <c r="M21" s="19">
        <v>25</v>
      </c>
      <c r="N21" s="19">
        <v>25</v>
      </c>
      <c r="O21" s="19">
        <v>240</v>
      </c>
      <c r="P21" s="67"/>
      <c r="Q21" s="6"/>
      <c r="R21" s="6"/>
    </row>
    <row r="22" spans="1:18" ht="15.75" x14ac:dyDescent="0.25">
      <c r="A22" s="162"/>
      <c r="B22" s="19" t="s">
        <v>38</v>
      </c>
      <c r="C22" s="19" t="s">
        <v>119</v>
      </c>
      <c r="D22" s="19">
        <v>0</v>
      </c>
      <c r="E22" s="19">
        <v>12</v>
      </c>
      <c r="F22" s="19">
        <v>13</v>
      </c>
      <c r="G22" s="19">
        <v>30</v>
      </c>
      <c r="H22" s="19">
        <v>18</v>
      </c>
      <c r="I22" s="19">
        <v>14</v>
      </c>
      <c r="J22" s="19">
        <v>18</v>
      </c>
      <c r="K22" s="19">
        <v>18</v>
      </c>
      <c r="L22" s="19">
        <v>21</v>
      </c>
      <c r="M22" s="19">
        <v>26</v>
      </c>
      <c r="N22" s="19">
        <v>30</v>
      </c>
      <c r="O22" s="19">
        <v>196</v>
      </c>
      <c r="P22" s="68">
        <f>O22/O21*100</f>
        <v>81.666666666666671</v>
      </c>
      <c r="Q22" s="6"/>
      <c r="R22" s="19"/>
    </row>
    <row r="23" spans="1:18" x14ac:dyDescent="0.25">
      <c r="A23" s="128" t="s">
        <v>470</v>
      </c>
      <c r="B23" s="128"/>
      <c r="C23" s="128"/>
      <c r="D23" s="128"/>
      <c r="E23" s="128"/>
      <c r="F23" s="128"/>
      <c r="G23" s="128"/>
      <c r="H23" s="128"/>
      <c r="I23" s="128"/>
      <c r="J23" s="128"/>
      <c r="K23" s="128"/>
      <c r="L23" s="128"/>
      <c r="M23" s="128"/>
      <c r="N23" s="128"/>
      <c r="O23" s="128"/>
      <c r="P23" s="128"/>
      <c r="Q23" s="62">
        <v>57.7</v>
      </c>
      <c r="R23" s="6"/>
    </row>
    <row r="24" spans="1:18" ht="39.75" customHeight="1" x14ac:dyDescent="0.25">
      <c r="A24" s="163">
        <v>1</v>
      </c>
      <c r="B24" s="158" t="s">
        <v>99</v>
      </c>
      <c r="C24" s="159"/>
      <c r="D24" s="159"/>
      <c r="E24" s="159"/>
      <c r="F24" s="159"/>
      <c r="G24" s="159"/>
      <c r="H24" s="159"/>
      <c r="I24" s="159"/>
      <c r="J24" s="159"/>
      <c r="K24" s="159"/>
      <c r="L24" s="159"/>
      <c r="M24" s="159"/>
      <c r="N24" s="159"/>
      <c r="O24" s="159"/>
      <c r="P24" s="159"/>
      <c r="Q24" s="6"/>
      <c r="R24" s="19" t="s">
        <v>473</v>
      </c>
    </row>
    <row r="25" spans="1:18" ht="15.75" x14ac:dyDescent="0.25">
      <c r="A25" s="161"/>
      <c r="B25" s="19" t="s">
        <v>37</v>
      </c>
      <c r="C25" s="19" t="s">
        <v>119</v>
      </c>
      <c r="D25" s="19">
        <v>100</v>
      </c>
      <c r="E25" s="19">
        <v>160</v>
      </c>
      <c r="F25" s="19">
        <v>170</v>
      </c>
      <c r="G25" s="19">
        <v>180</v>
      </c>
      <c r="H25" s="19">
        <v>160</v>
      </c>
      <c r="I25" s="19">
        <v>170</v>
      </c>
      <c r="J25" s="19">
        <v>180</v>
      </c>
      <c r="K25" s="19">
        <v>170</v>
      </c>
      <c r="L25" s="19">
        <v>170</v>
      </c>
      <c r="M25" s="19">
        <v>180</v>
      </c>
      <c r="N25" s="19">
        <v>180</v>
      </c>
      <c r="O25" s="19">
        <v>2000</v>
      </c>
      <c r="P25" s="67"/>
      <c r="Q25" s="6"/>
      <c r="R25" s="6"/>
    </row>
    <row r="26" spans="1:18" ht="15.75" x14ac:dyDescent="0.25">
      <c r="A26" s="162"/>
      <c r="B26" s="19" t="s">
        <v>38</v>
      </c>
      <c r="C26" s="19" t="s">
        <v>119</v>
      </c>
      <c r="D26" s="19">
        <v>111</v>
      </c>
      <c r="E26" s="19">
        <v>94</v>
      </c>
      <c r="F26" s="19">
        <v>97</v>
      </c>
      <c r="G26" s="19">
        <v>278</v>
      </c>
      <c r="H26" s="19">
        <v>89</v>
      </c>
      <c r="I26" s="19">
        <v>177</v>
      </c>
      <c r="J26" s="19">
        <v>113</v>
      </c>
      <c r="K26" s="19">
        <v>103</v>
      </c>
      <c r="L26" s="19">
        <v>106</v>
      </c>
      <c r="M26" s="19">
        <v>101</v>
      </c>
      <c r="N26" s="19">
        <v>76</v>
      </c>
      <c r="O26" s="19">
        <v>1154</v>
      </c>
      <c r="P26" s="68">
        <f>O26/O25*100</f>
        <v>57.699999999999996</v>
      </c>
      <c r="Q26" s="6"/>
      <c r="R26" s="19"/>
    </row>
    <row r="27" spans="1:18" ht="15.75" x14ac:dyDescent="0.25">
      <c r="A27" s="157" t="s">
        <v>74</v>
      </c>
      <c r="B27" s="157"/>
      <c r="C27" s="157"/>
      <c r="D27" s="157"/>
      <c r="E27" s="157"/>
      <c r="F27" s="157"/>
      <c r="G27" s="157"/>
      <c r="H27" s="157"/>
      <c r="I27" s="157"/>
      <c r="J27" s="157"/>
      <c r="K27" s="157"/>
      <c r="L27" s="157"/>
      <c r="M27" s="157"/>
      <c r="N27" s="157"/>
      <c r="O27" s="157"/>
      <c r="P27" s="157"/>
      <c r="Q27" s="6"/>
      <c r="R27" s="6"/>
    </row>
    <row r="28" spans="1:18" ht="15.75" x14ac:dyDescent="0.25">
      <c r="A28" s="157" t="s">
        <v>436</v>
      </c>
      <c r="B28" s="157"/>
      <c r="C28" s="157"/>
      <c r="D28" s="157"/>
      <c r="E28" s="157"/>
      <c r="F28" s="157"/>
      <c r="G28" s="157"/>
      <c r="H28" s="157"/>
      <c r="I28" s="157"/>
      <c r="J28" s="40"/>
      <c r="K28" s="40"/>
      <c r="L28" s="40"/>
      <c r="M28" s="40"/>
      <c r="N28" s="40"/>
      <c r="O28" s="40"/>
      <c r="P28" s="69"/>
      <c r="Q28" s="6"/>
      <c r="R28" s="6"/>
    </row>
    <row r="29" spans="1:18" ht="15.75" x14ac:dyDescent="0.25">
      <c r="A29" s="160" t="s">
        <v>53</v>
      </c>
      <c r="B29" s="158" t="s">
        <v>100</v>
      </c>
      <c r="C29" s="159"/>
      <c r="D29" s="159"/>
      <c r="E29" s="159"/>
      <c r="F29" s="159"/>
      <c r="G29" s="159"/>
      <c r="H29" s="159"/>
      <c r="I29" s="159"/>
      <c r="J29" s="159"/>
      <c r="K29" s="159"/>
      <c r="L29" s="159"/>
      <c r="M29" s="159"/>
      <c r="N29" s="159"/>
      <c r="O29" s="159"/>
      <c r="P29" s="159"/>
      <c r="Q29" s="62">
        <v>100</v>
      </c>
      <c r="R29" s="6"/>
    </row>
    <row r="30" spans="1:18" ht="15.75" x14ac:dyDescent="0.25">
      <c r="A30" s="161"/>
      <c r="B30" s="19" t="s">
        <v>37</v>
      </c>
      <c r="C30" s="19" t="s">
        <v>119</v>
      </c>
      <c r="D30" s="19">
        <v>85</v>
      </c>
      <c r="E30" s="19">
        <v>263</v>
      </c>
      <c r="F30" s="19">
        <v>430</v>
      </c>
      <c r="G30" s="19">
        <v>160</v>
      </c>
      <c r="H30" s="19">
        <v>160</v>
      </c>
      <c r="I30" s="19">
        <v>160</v>
      </c>
      <c r="J30" s="19">
        <v>160</v>
      </c>
      <c r="K30" s="19">
        <v>160</v>
      </c>
      <c r="L30" s="19">
        <v>160</v>
      </c>
      <c r="M30" s="19">
        <v>160</v>
      </c>
      <c r="N30" s="19">
        <v>160</v>
      </c>
      <c r="O30" s="19">
        <v>2100</v>
      </c>
      <c r="P30" s="67"/>
      <c r="Q30" s="6"/>
      <c r="R30" s="6"/>
    </row>
    <row r="31" spans="1:18" ht="15.75" x14ac:dyDescent="0.25">
      <c r="A31" s="162"/>
      <c r="B31" s="19" t="s">
        <v>38</v>
      </c>
      <c r="C31" s="19" t="s">
        <v>119</v>
      </c>
      <c r="D31" s="19">
        <v>140</v>
      </c>
      <c r="E31" s="19">
        <v>353</v>
      </c>
      <c r="F31" s="19">
        <v>293</v>
      </c>
      <c r="G31" s="19">
        <v>385</v>
      </c>
      <c r="H31" s="19">
        <v>269</v>
      </c>
      <c r="I31" s="19">
        <v>339</v>
      </c>
      <c r="J31" s="19">
        <v>369</v>
      </c>
      <c r="K31" s="19">
        <v>446</v>
      </c>
      <c r="L31" s="19">
        <v>197</v>
      </c>
      <c r="M31" s="19">
        <v>439</v>
      </c>
      <c r="N31" s="19">
        <v>206</v>
      </c>
      <c r="O31" s="19">
        <v>3112</v>
      </c>
      <c r="P31" s="68">
        <v>100</v>
      </c>
      <c r="Q31" s="6"/>
      <c r="R31" s="6"/>
    </row>
    <row r="32" spans="1:18" ht="15.75" x14ac:dyDescent="0.25">
      <c r="A32" s="157" t="s">
        <v>437</v>
      </c>
      <c r="B32" s="157"/>
      <c r="C32" s="157"/>
      <c r="D32" s="157"/>
      <c r="E32" s="157"/>
      <c r="F32" s="157"/>
      <c r="G32" s="157"/>
      <c r="H32" s="157"/>
      <c r="I32" s="157"/>
      <c r="J32" s="157"/>
      <c r="K32" s="157"/>
      <c r="L32" s="157"/>
      <c r="M32" s="157"/>
      <c r="N32" s="157"/>
      <c r="O32" s="157"/>
      <c r="P32" s="157"/>
      <c r="Q32" s="71">
        <f>(P35+P38+P41)/3</f>
        <v>96.458459672528804</v>
      </c>
      <c r="R32" s="6"/>
    </row>
    <row r="33" spans="1:18" ht="31.5" x14ac:dyDescent="0.25">
      <c r="A33" s="163" t="s">
        <v>128</v>
      </c>
      <c r="B33" s="158" t="s">
        <v>101</v>
      </c>
      <c r="C33" s="159"/>
      <c r="D33" s="159"/>
      <c r="E33" s="159"/>
      <c r="F33" s="159"/>
      <c r="G33" s="159"/>
      <c r="H33" s="159"/>
      <c r="I33" s="159"/>
      <c r="J33" s="159"/>
      <c r="K33" s="159"/>
      <c r="L33" s="159"/>
      <c r="M33" s="159"/>
      <c r="N33" s="159"/>
      <c r="O33" s="159"/>
      <c r="P33" s="159"/>
      <c r="Q33" s="6"/>
      <c r="R33" s="19" t="s">
        <v>473</v>
      </c>
    </row>
    <row r="34" spans="1:18" ht="15.75" x14ac:dyDescent="0.25">
      <c r="A34" s="161"/>
      <c r="B34" s="19" t="s">
        <v>37</v>
      </c>
      <c r="C34" s="19" t="s">
        <v>119</v>
      </c>
      <c r="D34" s="19">
        <v>34</v>
      </c>
      <c r="E34" s="19">
        <v>34</v>
      </c>
      <c r="F34" s="19">
        <v>34</v>
      </c>
      <c r="G34" s="19">
        <v>34</v>
      </c>
      <c r="H34" s="19">
        <v>34</v>
      </c>
      <c r="I34" s="19">
        <v>34</v>
      </c>
      <c r="J34" s="19">
        <v>34</v>
      </c>
      <c r="K34" s="19">
        <v>34</v>
      </c>
      <c r="L34" s="19">
        <v>34</v>
      </c>
      <c r="M34" s="19">
        <v>34</v>
      </c>
      <c r="N34" s="19">
        <v>34</v>
      </c>
      <c r="O34" s="19">
        <v>34</v>
      </c>
      <c r="P34" s="67"/>
      <c r="Q34" s="6"/>
      <c r="R34" s="6"/>
    </row>
    <row r="35" spans="1:18" ht="15.75" x14ac:dyDescent="0.25">
      <c r="A35" s="162"/>
      <c r="B35" s="19" t="s">
        <v>38</v>
      </c>
      <c r="C35" s="19" t="s">
        <v>119</v>
      </c>
      <c r="D35" s="19">
        <v>3</v>
      </c>
      <c r="E35" s="19">
        <v>1</v>
      </c>
      <c r="F35" s="19">
        <v>1</v>
      </c>
      <c r="G35" s="19">
        <v>2</v>
      </c>
      <c r="H35" s="19">
        <v>1</v>
      </c>
      <c r="I35" s="19">
        <v>2</v>
      </c>
      <c r="J35" s="19">
        <v>1</v>
      </c>
      <c r="K35" s="19">
        <v>6</v>
      </c>
      <c r="L35" s="19">
        <v>2</v>
      </c>
      <c r="M35" s="19">
        <v>3</v>
      </c>
      <c r="N35" s="19">
        <v>6</v>
      </c>
      <c r="O35" s="19">
        <v>32</v>
      </c>
      <c r="P35" s="68">
        <f t="shared" ref="P35" si="0">O35/O34*100</f>
        <v>94.117647058823522</v>
      </c>
      <c r="Q35" s="63"/>
      <c r="R35" s="6"/>
    </row>
    <row r="36" spans="1:18" ht="15.75" x14ac:dyDescent="0.25">
      <c r="A36" s="163" t="s">
        <v>134</v>
      </c>
      <c r="B36" s="158" t="s">
        <v>102</v>
      </c>
      <c r="C36" s="159"/>
      <c r="D36" s="159"/>
      <c r="E36" s="159"/>
      <c r="F36" s="159"/>
      <c r="G36" s="159"/>
      <c r="H36" s="159"/>
      <c r="I36" s="159"/>
      <c r="J36" s="159"/>
      <c r="K36" s="159"/>
      <c r="L36" s="159"/>
      <c r="M36" s="159"/>
      <c r="N36" s="159"/>
      <c r="O36" s="159"/>
      <c r="P36" s="159"/>
      <c r="Q36" s="63"/>
      <c r="R36" s="6"/>
    </row>
    <row r="37" spans="1:18" ht="15.75" x14ac:dyDescent="0.25">
      <c r="A37" s="161"/>
      <c r="B37" s="19" t="s">
        <v>37</v>
      </c>
      <c r="C37" s="19" t="s">
        <v>119</v>
      </c>
      <c r="D37" s="19">
        <v>18</v>
      </c>
      <c r="E37" s="19">
        <v>18</v>
      </c>
      <c r="F37" s="19">
        <v>18</v>
      </c>
      <c r="G37" s="19">
        <v>18</v>
      </c>
      <c r="H37" s="19">
        <v>18</v>
      </c>
      <c r="I37" s="19">
        <v>18</v>
      </c>
      <c r="J37" s="19">
        <v>18</v>
      </c>
      <c r="K37" s="19">
        <v>18</v>
      </c>
      <c r="L37" s="19">
        <v>18</v>
      </c>
      <c r="M37" s="19">
        <v>18</v>
      </c>
      <c r="N37" s="19">
        <v>18</v>
      </c>
      <c r="O37" s="19">
        <v>18</v>
      </c>
      <c r="P37" s="67"/>
      <c r="Q37" s="63"/>
      <c r="R37" s="6"/>
    </row>
    <row r="38" spans="1:18" ht="15.75" x14ac:dyDescent="0.25">
      <c r="A38" s="162"/>
      <c r="B38" s="19" t="s">
        <v>38</v>
      </c>
      <c r="C38" s="19" t="s">
        <v>119</v>
      </c>
      <c r="D38" s="19">
        <v>18</v>
      </c>
      <c r="E38" s="19">
        <v>18</v>
      </c>
      <c r="F38" s="19">
        <v>18</v>
      </c>
      <c r="G38" s="19">
        <v>18</v>
      </c>
      <c r="H38" s="19">
        <v>24</v>
      </c>
      <c r="I38" s="19">
        <v>24</v>
      </c>
      <c r="J38" s="19">
        <v>24</v>
      </c>
      <c r="K38" s="19">
        <v>24</v>
      </c>
      <c r="L38" s="19">
        <v>24</v>
      </c>
      <c r="M38" s="19">
        <v>23</v>
      </c>
      <c r="N38" s="19">
        <v>23</v>
      </c>
      <c r="O38" s="19">
        <v>24</v>
      </c>
      <c r="P38" s="68">
        <v>100</v>
      </c>
      <c r="Q38" s="63"/>
      <c r="R38" s="6"/>
    </row>
    <row r="39" spans="1:18" ht="15.75" x14ac:dyDescent="0.25">
      <c r="A39" s="163" t="s">
        <v>233</v>
      </c>
      <c r="B39" s="158" t="s">
        <v>434</v>
      </c>
      <c r="C39" s="159"/>
      <c r="D39" s="159"/>
      <c r="E39" s="159"/>
      <c r="F39" s="159"/>
      <c r="G39" s="159"/>
      <c r="H39" s="159"/>
      <c r="I39" s="159"/>
      <c r="J39" s="159"/>
      <c r="K39" s="159"/>
      <c r="L39" s="159"/>
      <c r="M39" s="159"/>
      <c r="N39" s="159"/>
      <c r="O39" s="159"/>
      <c r="P39" s="159"/>
      <c r="Q39" s="63"/>
      <c r="R39" s="6"/>
    </row>
    <row r="40" spans="1:18" ht="15.75" x14ac:dyDescent="0.25">
      <c r="A40" s="161"/>
      <c r="B40" s="19" t="s">
        <v>37</v>
      </c>
      <c r="C40" s="19" t="s">
        <v>119</v>
      </c>
      <c r="D40" s="19">
        <v>485</v>
      </c>
      <c r="E40" s="19">
        <v>485</v>
      </c>
      <c r="F40" s="19">
        <v>485</v>
      </c>
      <c r="G40" s="19">
        <v>485</v>
      </c>
      <c r="H40" s="19">
        <v>485</v>
      </c>
      <c r="I40" s="19">
        <v>485</v>
      </c>
      <c r="J40" s="19">
        <v>485</v>
      </c>
      <c r="K40" s="19">
        <v>485</v>
      </c>
      <c r="L40" s="19">
        <v>485</v>
      </c>
      <c r="M40" s="19">
        <v>485</v>
      </c>
      <c r="N40" s="19">
        <v>485</v>
      </c>
      <c r="O40" s="19">
        <v>485</v>
      </c>
      <c r="P40" s="67"/>
      <c r="Q40" s="63"/>
      <c r="R40" s="6"/>
    </row>
    <row r="41" spans="1:18" ht="15.75" x14ac:dyDescent="0.25">
      <c r="A41" s="162"/>
      <c r="B41" s="19" t="s">
        <v>38</v>
      </c>
      <c r="C41" s="19" t="s">
        <v>119</v>
      </c>
      <c r="D41" s="19">
        <v>457</v>
      </c>
      <c r="E41" s="19">
        <v>457</v>
      </c>
      <c r="F41" s="19">
        <v>456</v>
      </c>
      <c r="G41" s="19">
        <v>456</v>
      </c>
      <c r="H41" s="19">
        <v>456</v>
      </c>
      <c r="I41" s="19">
        <v>456</v>
      </c>
      <c r="J41" s="19">
        <v>456</v>
      </c>
      <c r="K41" s="19">
        <v>455</v>
      </c>
      <c r="L41" s="19">
        <v>455</v>
      </c>
      <c r="M41" s="19">
        <v>455</v>
      </c>
      <c r="N41" s="19">
        <v>456</v>
      </c>
      <c r="O41" s="19">
        <v>462</v>
      </c>
      <c r="P41" s="68">
        <f t="shared" ref="P41" si="1">O41/O40*100</f>
        <v>95.257731958762875</v>
      </c>
      <c r="Q41" s="63"/>
      <c r="R41" s="6"/>
    </row>
    <row r="42" spans="1:18" ht="15.75" x14ac:dyDescent="0.25">
      <c r="A42" s="157" t="s">
        <v>438</v>
      </c>
      <c r="B42" s="157"/>
      <c r="C42" s="157"/>
      <c r="D42" s="157"/>
      <c r="E42" s="157"/>
      <c r="F42" s="157"/>
      <c r="G42" s="157"/>
      <c r="H42" s="157"/>
      <c r="I42" s="157"/>
      <c r="J42" s="157"/>
      <c r="K42" s="157"/>
      <c r="L42" s="157"/>
      <c r="M42" s="157"/>
      <c r="N42" s="157"/>
      <c r="O42" s="157"/>
      <c r="P42" s="157"/>
      <c r="Q42" s="71">
        <f>(P45+P48)/2</f>
        <v>99.565217391304344</v>
      </c>
      <c r="R42" s="6"/>
    </row>
    <row r="43" spans="1:18" ht="31.5" x14ac:dyDescent="0.25">
      <c r="A43" s="163" t="s">
        <v>142</v>
      </c>
      <c r="B43" s="158" t="s">
        <v>103</v>
      </c>
      <c r="C43" s="159"/>
      <c r="D43" s="159"/>
      <c r="E43" s="159"/>
      <c r="F43" s="159"/>
      <c r="G43" s="159"/>
      <c r="H43" s="159"/>
      <c r="I43" s="159"/>
      <c r="J43" s="159"/>
      <c r="K43" s="159"/>
      <c r="L43" s="159"/>
      <c r="M43" s="159"/>
      <c r="N43" s="159"/>
      <c r="O43" s="159"/>
      <c r="P43" s="159"/>
      <c r="Q43" s="6"/>
      <c r="R43" s="19" t="s">
        <v>473</v>
      </c>
    </row>
    <row r="44" spans="1:18" ht="15.75" x14ac:dyDescent="0.25">
      <c r="A44" s="161"/>
      <c r="B44" s="19" t="s">
        <v>37</v>
      </c>
      <c r="C44" s="19" t="s">
        <v>119</v>
      </c>
      <c r="D44" s="19">
        <v>0</v>
      </c>
      <c r="E44" s="19">
        <v>2050</v>
      </c>
      <c r="F44" s="19">
        <v>2</v>
      </c>
      <c r="G44" s="19">
        <v>2</v>
      </c>
      <c r="H44" s="19">
        <v>2</v>
      </c>
      <c r="I44" s="19">
        <v>2</v>
      </c>
      <c r="J44" s="19">
        <v>2</v>
      </c>
      <c r="K44" s="19">
        <v>2</v>
      </c>
      <c r="L44" s="19">
        <v>2</v>
      </c>
      <c r="M44" s="19">
        <v>2</v>
      </c>
      <c r="N44" s="19">
        <v>2</v>
      </c>
      <c r="O44" s="19">
        <v>2070</v>
      </c>
      <c r="P44" s="67"/>
      <c r="Q44" s="6"/>
      <c r="R44" s="6"/>
    </row>
    <row r="45" spans="1:18" ht="15.75" x14ac:dyDescent="0.25">
      <c r="A45" s="162"/>
      <c r="B45" s="19" t="s">
        <v>38</v>
      </c>
      <c r="C45" s="19" t="s">
        <v>119</v>
      </c>
      <c r="D45" s="19">
        <v>1990</v>
      </c>
      <c r="E45" s="19">
        <v>23</v>
      </c>
      <c r="F45" s="19">
        <v>4</v>
      </c>
      <c r="G45" s="19">
        <v>7</v>
      </c>
      <c r="H45" s="19">
        <v>1</v>
      </c>
      <c r="I45" s="19">
        <v>1</v>
      </c>
      <c r="J45" s="19">
        <v>1</v>
      </c>
      <c r="K45" s="19">
        <v>5</v>
      </c>
      <c r="L45" s="19">
        <v>2</v>
      </c>
      <c r="M45" s="19">
        <v>0</v>
      </c>
      <c r="N45" s="19">
        <v>5</v>
      </c>
      <c r="O45" s="19">
        <v>2052</v>
      </c>
      <c r="P45" s="68">
        <f t="shared" ref="P45" si="2">O45/O44*100</f>
        <v>99.130434782608702</v>
      </c>
      <c r="Q45" s="63"/>
      <c r="R45" s="6"/>
    </row>
    <row r="46" spans="1:18" ht="15.75" x14ac:dyDescent="0.25">
      <c r="A46" s="163" t="s">
        <v>238</v>
      </c>
      <c r="B46" s="158" t="s">
        <v>104</v>
      </c>
      <c r="C46" s="159"/>
      <c r="D46" s="159"/>
      <c r="E46" s="159"/>
      <c r="F46" s="159"/>
      <c r="G46" s="159"/>
      <c r="H46" s="159"/>
      <c r="I46" s="159"/>
      <c r="J46" s="159"/>
      <c r="K46" s="159"/>
      <c r="L46" s="159"/>
      <c r="M46" s="159"/>
      <c r="N46" s="159"/>
      <c r="O46" s="159"/>
      <c r="P46" s="159"/>
      <c r="Q46" s="63"/>
      <c r="R46" s="6"/>
    </row>
    <row r="47" spans="1:18" ht="15.75" x14ac:dyDescent="0.25">
      <c r="A47" s="161"/>
      <c r="B47" s="19" t="s">
        <v>37</v>
      </c>
      <c r="C47" s="19" t="s">
        <v>119</v>
      </c>
      <c r="D47" s="19">
        <v>6</v>
      </c>
      <c r="E47" s="19">
        <v>6</v>
      </c>
      <c r="F47" s="19">
        <v>6</v>
      </c>
      <c r="G47" s="19">
        <v>6</v>
      </c>
      <c r="H47" s="19">
        <v>6</v>
      </c>
      <c r="I47" s="19">
        <v>6</v>
      </c>
      <c r="J47" s="19">
        <v>6</v>
      </c>
      <c r="K47" s="19">
        <v>6</v>
      </c>
      <c r="L47" s="19">
        <v>6</v>
      </c>
      <c r="M47" s="19">
        <v>6</v>
      </c>
      <c r="N47" s="19">
        <v>6</v>
      </c>
      <c r="O47" s="19">
        <v>70</v>
      </c>
      <c r="P47" s="67"/>
      <c r="Q47" s="63"/>
      <c r="R47" s="6"/>
    </row>
    <row r="48" spans="1:18" ht="15.75" x14ac:dyDescent="0.25">
      <c r="A48" s="162"/>
      <c r="B48" s="19" t="s">
        <v>38</v>
      </c>
      <c r="C48" s="19" t="s">
        <v>119</v>
      </c>
      <c r="D48" s="19">
        <v>10</v>
      </c>
      <c r="E48" s="19">
        <v>11</v>
      </c>
      <c r="F48" s="19">
        <v>3</v>
      </c>
      <c r="G48" s="19">
        <v>7</v>
      </c>
      <c r="H48" s="19">
        <v>5</v>
      </c>
      <c r="I48" s="19">
        <v>7</v>
      </c>
      <c r="J48" s="19">
        <v>8</v>
      </c>
      <c r="K48" s="19">
        <v>7</v>
      </c>
      <c r="L48" s="19">
        <v>6</v>
      </c>
      <c r="M48" s="19">
        <v>9</v>
      </c>
      <c r="N48" s="19">
        <v>7</v>
      </c>
      <c r="O48" s="19">
        <v>88</v>
      </c>
      <c r="P48" s="68">
        <v>100</v>
      </c>
      <c r="Q48" s="63"/>
      <c r="R48" s="6"/>
    </row>
    <row r="49" spans="1:101" s="61" customFormat="1" ht="15.75" x14ac:dyDescent="0.25">
      <c r="A49" s="157" t="s">
        <v>439</v>
      </c>
      <c r="B49" s="157"/>
      <c r="C49" s="157"/>
      <c r="D49" s="157"/>
      <c r="E49" s="157"/>
      <c r="F49" s="157"/>
      <c r="G49" s="157"/>
      <c r="H49" s="157"/>
      <c r="I49" s="157"/>
      <c r="J49" s="157"/>
      <c r="K49" s="157"/>
      <c r="L49" s="157"/>
      <c r="M49" s="157"/>
      <c r="N49" s="157"/>
      <c r="O49" s="157"/>
      <c r="P49" s="157"/>
      <c r="Q49" s="72">
        <f>(P52+P55+P58)/3</f>
        <v>98.425925925925924</v>
      </c>
      <c r="R49" s="73"/>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row>
    <row r="50" spans="1:101" ht="31.5" x14ac:dyDescent="0.25">
      <c r="A50" s="163" t="s">
        <v>208</v>
      </c>
      <c r="B50" s="158" t="s">
        <v>105</v>
      </c>
      <c r="C50" s="159"/>
      <c r="D50" s="159"/>
      <c r="E50" s="159"/>
      <c r="F50" s="159"/>
      <c r="G50" s="159"/>
      <c r="H50" s="159"/>
      <c r="I50" s="159"/>
      <c r="J50" s="159"/>
      <c r="K50" s="159"/>
      <c r="L50" s="159"/>
      <c r="M50" s="159"/>
      <c r="N50" s="159"/>
      <c r="O50" s="159"/>
      <c r="P50" s="159"/>
      <c r="Q50" s="6"/>
      <c r="R50" s="19" t="s">
        <v>473</v>
      </c>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row>
    <row r="51" spans="1:101" ht="15.75" x14ac:dyDescent="0.25">
      <c r="A51" s="161"/>
      <c r="B51" s="19" t="s">
        <v>37</v>
      </c>
      <c r="C51" s="19" t="s">
        <v>119</v>
      </c>
      <c r="D51" s="19">
        <v>170</v>
      </c>
      <c r="E51" s="19">
        <v>170</v>
      </c>
      <c r="F51" s="19">
        <v>170</v>
      </c>
      <c r="G51" s="19">
        <v>170</v>
      </c>
      <c r="H51" s="19">
        <v>170</v>
      </c>
      <c r="I51" s="19">
        <v>170</v>
      </c>
      <c r="J51" s="19">
        <v>170</v>
      </c>
      <c r="K51" s="19">
        <v>170</v>
      </c>
      <c r="L51" s="19">
        <v>170</v>
      </c>
      <c r="M51" s="19">
        <v>170</v>
      </c>
      <c r="N51" s="19">
        <v>170</v>
      </c>
      <c r="O51" s="19">
        <v>170</v>
      </c>
      <c r="P51" s="67"/>
      <c r="Q51" s="6"/>
      <c r="R51" s="6"/>
    </row>
    <row r="52" spans="1:101" ht="15.75" x14ac:dyDescent="0.25">
      <c r="A52" s="162"/>
      <c r="B52" s="19" t="s">
        <v>38</v>
      </c>
      <c r="C52" s="19" t="s">
        <v>119</v>
      </c>
      <c r="D52" s="19">
        <v>188</v>
      </c>
      <c r="E52" s="19">
        <v>166</v>
      </c>
      <c r="F52" s="19">
        <v>190</v>
      </c>
      <c r="G52" s="19">
        <v>190</v>
      </c>
      <c r="H52" s="19">
        <v>190</v>
      </c>
      <c r="I52" s="19">
        <v>193</v>
      </c>
      <c r="J52" s="19">
        <v>195</v>
      </c>
      <c r="K52" s="19">
        <v>191</v>
      </c>
      <c r="L52" s="19">
        <v>193</v>
      </c>
      <c r="M52" s="19">
        <v>189</v>
      </c>
      <c r="N52" s="19">
        <v>190</v>
      </c>
      <c r="O52" s="19">
        <v>195</v>
      </c>
      <c r="P52" s="68">
        <v>100</v>
      </c>
      <c r="Q52" s="63"/>
      <c r="R52" s="6"/>
    </row>
    <row r="53" spans="1:101" ht="15.75" x14ac:dyDescent="0.25">
      <c r="A53" s="163" t="s">
        <v>243</v>
      </c>
      <c r="B53" s="158" t="s">
        <v>106</v>
      </c>
      <c r="C53" s="159"/>
      <c r="D53" s="159"/>
      <c r="E53" s="159"/>
      <c r="F53" s="159"/>
      <c r="G53" s="159"/>
      <c r="H53" s="159"/>
      <c r="I53" s="159"/>
      <c r="J53" s="159"/>
      <c r="K53" s="159"/>
      <c r="L53" s="159"/>
      <c r="M53" s="159"/>
      <c r="N53" s="159"/>
      <c r="O53" s="159"/>
      <c r="P53" s="159"/>
      <c r="Q53" s="63"/>
      <c r="R53" s="6"/>
    </row>
    <row r="54" spans="1:101" ht="15.75" x14ac:dyDescent="0.25">
      <c r="A54" s="161"/>
      <c r="B54" s="19" t="s">
        <v>37</v>
      </c>
      <c r="C54" s="19" t="s">
        <v>119</v>
      </c>
      <c r="D54" s="19">
        <v>32</v>
      </c>
      <c r="E54" s="19">
        <v>32</v>
      </c>
      <c r="F54" s="19">
        <v>32</v>
      </c>
      <c r="G54" s="19">
        <v>32</v>
      </c>
      <c r="H54" s="19">
        <v>32</v>
      </c>
      <c r="I54" s="19">
        <v>32</v>
      </c>
      <c r="J54" s="19">
        <v>32</v>
      </c>
      <c r="K54" s="19">
        <v>32</v>
      </c>
      <c r="L54" s="19">
        <v>32</v>
      </c>
      <c r="M54" s="19">
        <v>32</v>
      </c>
      <c r="N54" s="19">
        <v>32</v>
      </c>
      <c r="O54" s="19">
        <v>32</v>
      </c>
      <c r="P54" s="67"/>
      <c r="Q54" s="63"/>
      <c r="R54" s="6"/>
    </row>
    <row r="55" spans="1:101" ht="15.75" x14ac:dyDescent="0.25">
      <c r="A55" s="162"/>
      <c r="B55" s="19" t="s">
        <v>38</v>
      </c>
      <c r="C55" s="19" t="s">
        <v>119</v>
      </c>
      <c r="D55" s="19">
        <v>34</v>
      </c>
      <c r="E55" s="19">
        <v>34</v>
      </c>
      <c r="F55" s="19">
        <v>34</v>
      </c>
      <c r="G55" s="19">
        <v>29</v>
      </c>
      <c r="H55" s="19">
        <v>30</v>
      </c>
      <c r="I55" s="19">
        <v>30</v>
      </c>
      <c r="J55" s="19">
        <v>30</v>
      </c>
      <c r="K55" s="19">
        <v>30</v>
      </c>
      <c r="L55" s="19">
        <v>30</v>
      </c>
      <c r="M55" s="19">
        <v>30</v>
      </c>
      <c r="N55" s="19">
        <v>30</v>
      </c>
      <c r="O55" s="19">
        <v>36</v>
      </c>
      <c r="P55" s="68">
        <v>100</v>
      </c>
      <c r="Q55" s="63"/>
      <c r="R55" s="6"/>
    </row>
    <row r="56" spans="1:101" ht="15.75" x14ac:dyDescent="0.25">
      <c r="A56" s="163" t="s">
        <v>248</v>
      </c>
      <c r="B56" s="158" t="s">
        <v>107</v>
      </c>
      <c r="C56" s="159"/>
      <c r="D56" s="159"/>
      <c r="E56" s="159"/>
      <c r="F56" s="159"/>
      <c r="G56" s="159"/>
      <c r="H56" s="159"/>
      <c r="I56" s="159"/>
      <c r="J56" s="159"/>
      <c r="K56" s="159"/>
      <c r="L56" s="159"/>
      <c r="M56" s="159"/>
      <c r="N56" s="159"/>
      <c r="O56" s="159"/>
      <c r="P56" s="159"/>
      <c r="Q56" s="6"/>
      <c r="R56" s="6"/>
    </row>
    <row r="57" spans="1:101" ht="15.75" x14ac:dyDescent="0.25">
      <c r="A57" s="161"/>
      <c r="B57" s="19" t="s">
        <v>37</v>
      </c>
      <c r="C57" s="19" t="s">
        <v>119</v>
      </c>
      <c r="D57" s="19">
        <v>0</v>
      </c>
      <c r="E57" s="19">
        <v>360</v>
      </c>
      <c r="F57" s="19">
        <v>0</v>
      </c>
      <c r="G57" s="19">
        <v>0</v>
      </c>
      <c r="H57" s="19">
        <v>360</v>
      </c>
      <c r="I57" s="19">
        <v>0</v>
      </c>
      <c r="J57" s="19">
        <v>0</v>
      </c>
      <c r="K57" s="19">
        <v>360</v>
      </c>
      <c r="L57" s="19">
        <v>0</v>
      </c>
      <c r="M57" s="19">
        <v>0</v>
      </c>
      <c r="N57" s="19">
        <v>360</v>
      </c>
      <c r="O57" s="19">
        <v>360</v>
      </c>
      <c r="P57" s="67"/>
      <c r="Q57" s="6"/>
      <c r="R57" s="6"/>
    </row>
    <row r="58" spans="1:101" ht="15.75" x14ac:dyDescent="0.25">
      <c r="A58" s="161"/>
      <c r="B58" s="45" t="s">
        <v>38</v>
      </c>
      <c r="C58" s="45" t="s">
        <v>119</v>
      </c>
      <c r="D58" s="45">
        <v>0</v>
      </c>
      <c r="E58" s="45">
        <v>0</v>
      </c>
      <c r="F58" s="45">
        <v>338</v>
      </c>
      <c r="G58" s="45">
        <v>0</v>
      </c>
      <c r="H58" s="45">
        <v>0</v>
      </c>
      <c r="I58" s="45">
        <v>341</v>
      </c>
      <c r="J58" s="45">
        <v>0</v>
      </c>
      <c r="K58" s="45">
        <v>336</v>
      </c>
      <c r="L58" s="45">
        <v>0</v>
      </c>
      <c r="M58" s="45">
        <v>0</v>
      </c>
      <c r="N58" s="45">
        <v>0</v>
      </c>
      <c r="O58" s="45">
        <v>343</v>
      </c>
      <c r="P58" s="70">
        <f t="shared" ref="P58" si="3">O58/O57*100</f>
        <v>95.277777777777771</v>
      </c>
      <c r="Q58" s="63"/>
      <c r="R58" s="6"/>
    </row>
    <row r="59" spans="1:101" s="41" customFormat="1" ht="15.75" x14ac:dyDescent="0.25">
      <c r="A59" s="167" t="s">
        <v>440</v>
      </c>
      <c r="B59" s="157"/>
      <c r="C59" s="157"/>
      <c r="D59" s="157"/>
      <c r="E59" s="157"/>
      <c r="F59" s="157"/>
      <c r="G59" s="157"/>
      <c r="H59" s="157"/>
      <c r="I59" s="157"/>
      <c r="J59" s="157"/>
      <c r="K59" s="157"/>
      <c r="L59" s="157"/>
      <c r="M59" s="157"/>
      <c r="N59" s="157"/>
      <c r="O59" s="157"/>
      <c r="P59" s="157"/>
      <c r="Q59" s="74">
        <f>(P62+P65+P68)/3</f>
        <v>100</v>
      </c>
      <c r="R59" s="73"/>
    </row>
    <row r="60" spans="1:101" ht="15.75" x14ac:dyDescent="0.25">
      <c r="A60" s="161" t="s">
        <v>254</v>
      </c>
      <c r="B60" s="169" t="s">
        <v>108</v>
      </c>
      <c r="C60" s="170"/>
      <c r="D60" s="170"/>
      <c r="E60" s="170"/>
      <c r="F60" s="170"/>
      <c r="G60" s="170"/>
      <c r="H60" s="170"/>
      <c r="I60" s="170"/>
      <c r="J60" s="170"/>
      <c r="K60" s="170"/>
      <c r="L60" s="170"/>
      <c r="M60" s="170"/>
      <c r="N60" s="170"/>
      <c r="O60" s="170"/>
      <c r="P60" s="170"/>
      <c r="Q60" s="6"/>
      <c r="R60" s="6"/>
    </row>
    <row r="61" spans="1:101" ht="15.75" x14ac:dyDescent="0.25">
      <c r="A61" s="161"/>
      <c r="B61" s="19" t="s">
        <v>37</v>
      </c>
      <c r="C61" s="19" t="s">
        <v>119</v>
      </c>
      <c r="D61" s="19">
        <v>24550</v>
      </c>
      <c r="E61" s="19">
        <v>24550</v>
      </c>
      <c r="F61" s="19">
        <v>24550</v>
      </c>
      <c r="G61" s="19">
        <v>24550</v>
      </c>
      <c r="H61" s="19">
        <v>24550</v>
      </c>
      <c r="I61" s="19">
        <v>24550</v>
      </c>
      <c r="J61" s="19">
        <v>24550</v>
      </c>
      <c r="K61" s="19">
        <v>24550</v>
      </c>
      <c r="L61" s="19">
        <v>24550</v>
      </c>
      <c r="M61" s="19">
        <v>24550</v>
      </c>
      <c r="N61" s="19">
        <v>24550</v>
      </c>
      <c r="O61" s="19">
        <v>24550</v>
      </c>
      <c r="P61" s="67"/>
      <c r="Q61" s="6"/>
      <c r="R61" s="6"/>
    </row>
    <row r="62" spans="1:101" ht="15.75" x14ac:dyDescent="0.25">
      <c r="A62" s="162"/>
      <c r="B62" s="19" t="s">
        <v>38</v>
      </c>
      <c r="C62" s="19" t="s">
        <v>119</v>
      </c>
      <c r="D62" s="19">
        <v>22184</v>
      </c>
      <c r="E62" s="19">
        <v>24808</v>
      </c>
      <c r="F62" s="19">
        <v>22064</v>
      </c>
      <c r="G62" s="19">
        <v>24848</v>
      </c>
      <c r="H62" s="19">
        <v>22012</v>
      </c>
      <c r="I62" s="19">
        <v>21974</v>
      </c>
      <c r="J62" s="19">
        <v>21998</v>
      </c>
      <c r="K62" s="19">
        <v>21954</v>
      </c>
      <c r="L62" s="19">
        <v>21905</v>
      </c>
      <c r="M62" s="19">
        <v>21973</v>
      </c>
      <c r="N62" s="19">
        <v>22050</v>
      </c>
      <c r="O62" s="19">
        <v>24848</v>
      </c>
      <c r="P62" s="68">
        <v>100</v>
      </c>
      <c r="Q62" s="63"/>
      <c r="R62" s="6"/>
    </row>
    <row r="63" spans="1:101" ht="15.75" x14ac:dyDescent="0.25">
      <c r="A63" s="163" t="s">
        <v>259</v>
      </c>
      <c r="B63" s="158" t="s">
        <v>109</v>
      </c>
      <c r="C63" s="159"/>
      <c r="D63" s="159"/>
      <c r="E63" s="159"/>
      <c r="F63" s="159"/>
      <c r="G63" s="159"/>
      <c r="H63" s="159"/>
      <c r="I63" s="159"/>
      <c r="J63" s="159"/>
      <c r="K63" s="159"/>
      <c r="L63" s="159"/>
      <c r="M63" s="159"/>
      <c r="N63" s="159"/>
      <c r="O63" s="159"/>
      <c r="P63" s="159"/>
      <c r="Q63" s="63"/>
      <c r="R63" s="6"/>
    </row>
    <row r="64" spans="1:101" ht="15.75" x14ac:dyDescent="0.25">
      <c r="A64" s="161"/>
      <c r="B64" s="19" t="s">
        <v>37</v>
      </c>
      <c r="C64" s="19" t="s">
        <v>119</v>
      </c>
      <c r="D64" s="19">
        <v>3700</v>
      </c>
      <c r="E64" s="19">
        <v>3700</v>
      </c>
      <c r="F64" s="19">
        <v>3700</v>
      </c>
      <c r="G64" s="19">
        <v>3700</v>
      </c>
      <c r="H64" s="19">
        <v>3700</v>
      </c>
      <c r="I64" s="19">
        <v>3700</v>
      </c>
      <c r="J64" s="19">
        <v>3700</v>
      </c>
      <c r="K64" s="19">
        <v>3700</v>
      </c>
      <c r="L64" s="19">
        <v>3700</v>
      </c>
      <c r="M64" s="19">
        <v>3700</v>
      </c>
      <c r="N64" s="19">
        <v>3700</v>
      </c>
      <c r="O64" s="19">
        <v>3700</v>
      </c>
      <c r="P64" s="67"/>
      <c r="Q64" s="63"/>
      <c r="R64" s="6"/>
    </row>
    <row r="65" spans="1:18" ht="15.75" x14ac:dyDescent="0.25">
      <c r="A65" s="162"/>
      <c r="B65" s="19" t="s">
        <v>38</v>
      </c>
      <c r="C65" s="19" t="s">
        <v>119</v>
      </c>
      <c r="D65" s="19">
        <v>3103</v>
      </c>
      <c r="E65" s="19">
        <v>3894</v>
      </c>
      <c r="F65" s="19">
        <v>4030</v>
      </c>
      <c r="G65" s="19">
        <v>4126</v>
      </c>
      <c r="H65" s="19">
        <v>4189</v>
      </c>
      <c r="I65" s="19">
        <v>3142</v>
      </c>
      <c r="J65" s="19">
        <v>2189</v>
      </c>
      <c r="K65" s="19">
        <v>2392</v>
      </c>
      <c r="L65" s="19">
        <v>2287</v>
      </c>
      <c r="M65" s="19">
        <v>2482</v>
      </c>
      <c r="N65" s="19">
        <v>4239</v>
      </c>
      <c r="O65" s="19">
        <v>3710</v>
      </c>
      <c r="P65" s="68">
        <v>100</v>
      </c>
      <c r="Q65" s="63"/>
      <c r="R65" s="6"/>
    </row>
    <row r="66" spans="1:18" ht="15.75" x14ac:dyDescent="0.25">
      <c r="A66" s="163" t="s">
        <v>264</v>
      </c>
      <c r="B66" s="158" t="s">
        <v>110</v>
      </c>
      <c r="C66" s="159"/>
      <c r="D66" s="159"/>
      <c r="E66" s="159"/>
      <c r="F66" s="159"/>
      <c r="G66" s="159"/>
      <c r="H66" s="159"/>
      <c r="I66" s="159"/>
      <c r="J66" s="159"/>
      <c r="K66" s="159"/>
      <c r="L66" s="159"/>
      <c r="M66" s="159"/>
      <c r="N66" s="159"/>
      <c r="O66" s="159"/>
      <c r="P66" s="159"/>
      <c r="Q66" s="63"/>
      <c r="R66" s="6"/>
    </row>
    <row r="67" spans="1:18" ht="15.75" x14ac:dyDescent="0.25">
      <c r="A67" s="161"/>
      <c r="B67" s="19" t="s">
        <v>37</v>
      </c>
      <c r="C67" s="19" t="s">
        <v>119</v>
      </c>
      <c r="D67" s="19">
        <v>5500</v>
      </c>
      <c r="E67" s="19">
        <v>5500</v>
      </c>
      <c r="F67" s="19">
        <v>5500</v>
      </c>
      <c r="G67" s="19">
        <v>5500</v>
      </c>
      <c r="H67" s="19">
        <v>5500</v>
      </c>
      <c r="I67" s="19">
        <v>5500</v>
      </c>
      <c r="J67" s="19">
        <v>5500</v>
      </c>
      <c r="K67" s="19">
        <v>5500</v>
      </c>
      <c r="L67" s="19">
        <v>5500</v>
      </c>
      <c r="M67" s="19">
        <v>5500</v>
      </c>
      <c r="N67" s="19">
        <v>5500</v>
      </c>
      <c r="O67" s="19">
        <v>5500</v>
      </c>
      <c r="P67" s="67"/>
      <c r="Q67" s="63"/>
      <c r="R67" s="6"/>
    </row>
    <row r="68" spans="1:18" ht="15.75" x14ac:dyDescent="0.25">
      <c r="A68" s="162"/>
      <c r="B68" s="19" t="s">
        <v>38</v>
      </c>
      <c r="C68" s="19" t="s">
        <v>119</v>
      </c>
      <c r="D68" s="19">
        <v>5397</v>
      </c>
      <c r="E68" s="19">
        <v>5399</v>
      </c>
      <c r="F68" s="19">
        <v>5483</v>
      </c>
      <c r="G68" s="19">
        <v>5261</v>
      </c>
      <c r="H68" s="19">
        <v>5376</v>
      </c>
      <c r="I68" s="19">
        <v>5435</v>
      </c>
      <c r="J68" s="19">
        <v>5472</v>
      </c>
      <c r="K68" s="19">
        <v>5539</v>
      </c>
      <c r="L68" s="19">
        <v>5580</v>
      </c>
      <c r="M68" s="19">
        <v>5628</v>
      </c>
      <c r="N68" s="19">
        <v>5655</v>
      </c>
      <c r="O68" s="19">
        <v>5822</v>
      </c>
      <c r="P68" s="68">
        <v>100</v>
      </c>
      <c r="Q68" s="63"/>
      <c r="R68" s="6"/>
    </row>
    <row r="69" spans="1:18" ht="15.75" x14ac:dyDescent="0.25">
      <c r="A69" s="157" t="s">
        <v>441</v>
      </c>
      <c r="B69" s="157"/>
      <c r="C69" s="157"/>
      <c r="D69" s="157"/>
      <c r="E69" s="157"/>
      <c r="F69" s="157"/>
      <c r="G69" s="157"/>
      <c r="H69" s="157"/>
      <c r="I69" s="157"/>
      <c r="J69" s="157"/>
      <c r="K69" s="157"/>
      <c r="L69" s="157"/>
      <c r="M69" s="157"/>
      <c r="N69" s="157"/>
      <c r="O69" s="157"/>
      <c r="P69" s="157"/>
      <c r="Q69" s="71">
        <f>(P72+P75)/2</f>
        <v>90.685887445887445</v>
      </c>
      <c r="R69" s="6"/>
    </row>
    <row r="70" spans="1:18" ht="15.75" x14ac:dyDescent="0.25">
      <c r="A70" s="163" t="s">
        <v>270</v>
      </c>
      <c r="B70" s="158" t="s">
        <v>111</v>
      </c>
      <c r="C70" s="159"/>
      <c r="D70" s="159"/>
      <c r="E70" s="159"/>
      <c r="F70" s="159"/>
      <c r="G70" s="159"/>
      <c r="H70" s="159"/>
      <c r="I70" s="159"/>
      <c r="J70" s="159"/>
      <c r="K70" s="159"/>
      <c r="L70" s="159"/>
      <c r="M70" s="159"/>
      <c r="N70" s="159"/>
      <c r="O70" s="159"/>
      <c r="P70" s="159"/>
      <c r="Q70" s="63"/>
      <c r="R70" s="6"/>
    </row>
    <row r="71" spans="1:18" ht="15.75" x14ac:dyDescent="0.25">
      <c r="A71" s="161"/>
      <c r="B71" s="19" t="s">
        <v>37</v>
      </c>
      <c r="C71" s="19" t="s">
        <v>119</v>
      </c>
      <c r="D71" s="19">
        <v>5000</v>
      </c>
      <c r="E71" s="19">
        <v>5000</v>
      </c>
      <c r="F71" s="19">
        <v>5000</v>
      </c>
      <c r="G71" s="19">
        <v>5000</v>
      </c>
      <c r="H71" s="19">
        <v>5000</v>
      </c>
      <c r="I71" s="19">
        <v>5000</v>
      </c>
      <c r="J71" s="19">
        <v>5000</v>
      </c>
      <c r="K71" s="19">
        <v>5000</v>
      </c>
      <c r="L71" s="19">
        <v>5000</v>
      </c>
      <c r="M71" s="19">
        <v>5000</v>
      </c>
      <c r="N71" s="19">
        <v>5000</v>
      </c>
      <c r="O71" s="19">
        <v>60000</v>
      </c>
      <c r="P71" s="22"/>
      <c r="Q71" s="63"/>
      <c r="R71" s="6"/>
    </row>
    <row r="72" spans="1:18" ht="15.75" x14ac:dyDescent="0.25">
      <c r="A72" s="162"/>
      <c r="B72" s="19" t="s">
        <v>38</v>
      </c>
      <c r="C72" s="19" t="s">
        <v>119</v>
      </c>
      <c r="D72" s="78">
        <v>3915</v>
      </c>
      <c r="E72" s="78">
        <v>4255</v>
      </c>
      <c r="F72" s="78">
        <v>4930</v>
      </c>
      <c r="G72" s="78">
        <v>5499</v>
      </c>
      <c r="H72" s="78">
        <v>7924</v>
      </c>
      <c r="I72" s="78">
        <v>8344</v>
      </c>
      <c r="J72" s="78">
        <v>7622</v>
      </c>
      <c r="K72" s="78">
        <v>10548</v>
      </c>
      <c r="L72" s="78">
        <v>11185</v>
      </c>
      <c r="M72" s="78">
        <v>5000</v>
      </c>
      <c r="N72" s="78">
        <v>5000</v>
      </c>
      <c r="O72" s="19">
        <v>57488</v>
      </c>
      <c r="P72" s="20">
        <f t="shared" ref="P72" si="4">O72/O71*100</f>
        <v>95.813333333333333</v>
      </c>
      <c r="Q72" s="63"/>
      <c r="R72" s="6"/>
    </row>
    <row r="73" spans="1:18" ht="15.75" x14ac:dyDescent="0.25">
      <c r="A73" s="163" t="s">
        <v>275</v>
      </c>
      <c r="B73" s="164" t="s">
        <v>112</v>
      </c>
      <c r="C73" s="164"/>
      <c r="D73" s="164"/>
      <c r="E73" s="164"/>
      <c r="F73" s="164"/>
      <c r="G73" s="164"/>
      <c r="H73" s="164"/>
      <c r="I73" s="164"/>
      <c r="J73" s="164"/>
      <c r="K73" s="164"/>
      <c r="L73" s="164"/>
      <c r="M73" s="164"/>
      <c r="N73" s="164"/>
      <c r="O73" s="164"/>
      <c r="P73" s="164"/>
      <c r="Q73" s="63"/>
      <c r="R73" s="6"/>
    </row>
    <row r="74" spans="1:18" ht="15.75" x14ac:dyDescent="0.25">
      <c r="A74" s="161"/>
      <c r="B74" s="19" t="s">
        <v>37</v>
      </c>
      <c r="C74" s="19" t="s">
        <v>119</v>
      </c>
      <c r="D74" s="19">
        <v>600</v>
      </c>
      <c r="E74" s="19">
        <v>600</v>
      </c>
      <c r="F74" s="19">
        <v>600</v>
      </c>
      <c r="G74" s="19">
        <v>600</v>
      </c>
      <c r="H74" s="19">
        <v>600</v>
      </c>
      <c r="I74" s="19">
        <v>650</v>
      </c>
      <c r="J74" s="19">
        <v>650</v>
      </c>
      <c r="K74" s="19">
        <v>650</v>
      </c>
      <c r="L74" s="19">
        <v>650</v>
      </c>
      <c r="M74" s="19">
        <v>700</v>
      </c>
      <c r="N74" s="19">
        <v>700</v>
      </c>
      <c r="O74" s="19">
        <v>7700</v>
      </c>
      <c r="P74" s="22"/>
      <c r="Q74" s="63"/>
      <c r="R74" s="6"/>
    </row>
    <row r="75" spans="1:18" ht="15.75" x14ac:dyDescent="0.25">
      <c r="A75" s="162"/>
      <c r="B75" s="19" t="s">
        <v>38</v>
      </c>
      <c r="C75" s="19" t="s">
        <v>119</v>
      </c>
      <c r="D75" s="78">
        <v>389</v>
      </c>
      <c r="E75" s="78">
        <v>400</v>
      </c>
      <c r="F75" s="78">
        <v>405</v>
      </c>
      <c r="G75" s="78">
        <v>342</v>
      </c>
      <c r="H75" s="78">
        <v>233</v>
      </c>
      <c r="I75" s="78">
        <v>217</v>
      </c>
      <c r="J75" s="78">
        <v>152</v>
      </c>
      <c r="K75" s="78">
        <v>214</v>
      </c>
      <c r="L75" s="78">
        <v>2248</v>
      </c>
      <c r="M75" s="78">
        <v>6724</v>
      </c>
      <c r="N75" s="78">
        <v>8162</v>
      </c>
      <c r="O75" s="78">
        <v>6588</v>
      </c>
      <c r="P75" s="20">
        <f t="shared" ref="P75" si="5">O75/O74*100</f>
        <v>85.558441558441558</v>
      </c>
      <c r="Q75" s="63"/>
      <c r="R75" s="6"/>
    </row>
    <row r="76" spans="1:18" ht="15.75" x14ac:dyDescent="0.25">
      <c r="A76" s="168" t="s">
        <v>442</v>
      </c>
      <c r="B76" s="168"/>
      <c r="C76" s="168"/>
      <c r="D76" s="168"/>
      <c r="E76" s="168"/>
      <c r="F76" s="168"/>
      <c r="G76" s="168"/>
      <c r="H76" s="168"/>
      <c r="I76" s="168"/>
      <c r="J76" s="168"/>
      <c r="K76" s="168"/>
      <c r="L76" s="168"/>
      <c r="M76" s="168"/>
      <c r="N76" s="168"/>
      <c r="O76" s="168"/>
      <c r="P76" s="168"/>
      <c r="Q76" s="62">
        <v>0</v>
      </c>
      <c r="R76" s="171" t="s">
        <v>89</v>
      </c>
    </row>
    <row r="77" spans="1:18" ht="15.75" x14ac:dyDescent="0.25">
      <c r="A77" s="163" t="s">
        <v>281</v>
      </c>
      <c r="B77" s="167" t="s">
        <v>113</v>
      </c>
      <c r="C77" s="157"/>
      <c r="D77" s="157"/>
      <c r="E77" s="157"/>
      <c r="F77" s="157"/>
      <c r="G77" s="157"/>
      <c r="H77" s="157"/>
      <c r="I77" s="157"/>
      <c r="J77" s="157"/>
      <c r="K77" s="157"/>
      <c r="L77" s="157"/>
      <c r="M77" s="157"/>
      <c r="N77" s="157"/>
      <c r="O77" s="157"/>
      <c r="P77" s="157"/>
      <c r="Q77" s="63"/>
      <c r="R77" s="172"/>
    </row>
    <row r="78" spans="1:18" ht="15.75" x14ac:dyDescent="0.25">
      <c r="A78" s="161"/>
      <c r="B78" s="19" t="s">
        <v>37</v>
      </c>
      <c r="C78" s="19" t="s">
        <v>119</v>
      </c>
      <c r="D78" s="19">
        <v>0</v>
      </c>
      <c r="E78" s="19">
        <v>0</v>
      </c>
      <c r="F78" s="19">
        <v>0</v>
      </c>
      <c r="G78" s="19">
        <v>0</v>
      </c>
      <c r="H78" s="19">
        <v>0</v>
      </c>
      <c r="I78" s="19">
        <v>0</v>
      </c>
      <c r="J78" s="19">
        <v>0</v>
      </c>
      <c r="K78" s="19">
        <v>2</v>
      </c>
      <c r="L78" s="19">
        <v>0</v>
      </c>
      <c r="M78" s="19">
        <v>0</v>
      </c>
      <c r="N78" s="19">
        <v>0</v>
      </c>
      <c r="O78" s="19">
        <v>2</v>
      </c>
      <c r="P78" s="67"/>
      <c r="Q78" s="63"/>
      <c r="R78" s="172"/>
    </row>
    <row r="79" spans="1:18" ht="31.5" customHeight="1" x14ac:dyDescent="0.25">
      <c r="A79" s="162"/>
      <c r="B79" s="19" t="s">
        <v>38</v>
      </c>
      <c r="C79" s="19" t="s">
        <v>119</v>
      </c>
      <c r="D79" s="19">
        <v>0</v>
      </c>
      <c r="E79" s="19">
        <v>0</v>
      </c>
      <c r="F79" s="19">
        <v>0</v>
      </c>
      <c r="G79" s="19">
        <v>0</v>
      </c>
      <c r="H79" s="19">
        <v>0</v>
      </c>
      <c r="I79" s="19">
        <v>0</v>
      </c>
      <c r="J79" s="19">
        <v>0</v>
      </c>
      <c r="K79" s="19">
        <v>0</v>
      </c>
      <c r="L79" s="19">
        <v>0</v>
      </c>
      <c r="M79" s="19">
        <v>0</v>
      </c>
      <c r="N79" s="19">
        <v>0</v>
      </c>
      <c r="O79" s="19">
        <v>0</v>
      </c>
      <c r="P79" s="68">
        <f t="shared" ref="P79" si="6">O79/O78*100</f>
        <v>0</v>
      </c>
      <c r="Q79" s="63"/>
      <c r="R79" s="173"/>
    </row>
    <row r="80" spans="1:18" ht="30" customHeight="1" x14ac:dyDescent="0.25">
      <c r="A80" s="157" t="s">
        <v>443</v>
      </c>
      <c r="B80" s="157"/>
      <c r="C80" s="157"/>
      <c r="D80" s="157"/>
      <c r="E80" s="157"/>
      <c r="F80" s="157"/>
      <c r="G80" s="157"/>
      <c r="H80" s="157"/>
      <c r="I80" s="157"/>
      <c r="J80" s="157"/>
      <c r="K80" s="157"/>
      <c r="L80" s="157"/>
      <c r="M80" s="157"/>
      <c r="N80" s="157"/>
      <c r="O80" s="157"/>
      <c r="P80" s="157"/>
      <c r="Q80" s="62">
        <v>96.66</v>
      </c>
      <c r="R80" s="6"/>
    </row>
    <row r="81" spans="1:18" ht="15.75" x14ac:dyDescent="0.25">
      <c r="A81" s="163" t="s">
        <v>287</v>
      </c>
      <c r="B81" s="158" t="s">
        <v>114</v>
      </c>
      <c r="C81" s="159"/>
      <c r="D81" s="159"/>
      <c r="E81" s="159"/>
      <c r="F81" s="159"/>
      <c r="G81" s="159"/>
      <c r="H81" s="159"/>
      <c r="I81" s="159"/>
      <c r="J81" s="159"/>
      <c r="K81" s="159"/>
      <c r="L81" s="159"/>
      <c r="M81" s="159"/>
      <c r="N81" s="159"/>
      <c r="O81" s="159"/>
      <c r="P81" s="159"/>
      <c r="Q81" s="63"/>
      <c r="R81" s="6"/>
    </row>
    <row r="82" spans="1:18" ht="15.75" x14ac:dyDescent="0.25">
      <c r="A82" s="161"/>
      <c r="B82" s="19" t="s">
        <v>37</v>
      </c>
      <c r="C82" s="19" t="s">
        <v>119</v>
      </c>
      <c r="D82" s="19">
        <v>68660</v>
      </c>
      <c r="E82" s="19">
        <v>68660</v>
      </c>
      <c r="F82" s="19">
        <v>68660</v>
      </c>
      <c r="G82" s="19">
        <v>68660</v>
      </c>
      <c r="H82" s="19">
        <v>68660</v>
      </c>
      <c r="I82" s="19">
        <v>68660</v>
      </c>
      <c r="J82" s="19">
        <v>68660</v>
      </c>
      <c r="K82" s="19">
        <v>68660</v>
      </c>
      <c r="L82" s="19">
        <v>68660</v>
      </c>
      <c r="M82" s="19">
        <v>68660</v>
      </c>
      <c r="N82" s="19">
        <v>68660</v>
      </c>
      <c r="O82" s="19">
        <v>68640</v>
      </c>
      <c r="P82" s="67"/>
      <c r="Q82" s="63"/>
      <c r="R82" s="6"/>
    </row>
    <row r="83" spans="1:18" ht="15.75" x14ac:dyDescent="0.25">
      <c r="A83" s="162"/>
      <c r="B83" s="19" t="s">
        <v>38</v>
      </c>
      <c r="C83" s="19" t="s">
        <v>119</v>
      </c>
      <c r="D83" s="19">
        <v>63695</v>
      </c>
      <c r="E83" s="19">
        <v>63660</v>
      </c>
      <c r="F83" s="19">
        <v>63558</v>
      </c>
      <c r="G83" s="19">
        <v>63303</v>
      </c>
      <c r="H83" s="19">
        <v>62822</v>
      </c>
      <c r="I83" s="19">
        <v>62807</v>
      </c>
      <c r="J83" s="19">
        <v>62693</v>
      </c>
      <c r="K83" s="19">
        <v>62597</v>
      </c>
      <c r="L83" s="19">
        <v>61428</v>
      </c>
      <c r="M83" s="19">
        <v>62333</v>
      </c>
      <c r="N83" s="19">
        <v>61810</v>
      </c>
      <c r="O83" s="19">
        <v>66344</v>
      </c>
      <c r="P83" s="68">
        <f t="shared" ref="P83" si="7">O83/O82*100</f>
        <v>96.655011655011663</v>
      </c>
      <c r="Q83" s="63"/>
      <c r="R83" s="6"/>
    </row>
    <row r="84" spans="1:18" ht="15.75" x14ac:dyDescent="0.25">
      <c r="A84" s="157" t="s">
        <v>444</v>
      </c>
      <c r="B84" s="157"/>
      <c r="C84" s="157"/>
      <c r="D84" s="157"/>
      <c r="E84" s="157"/>
      <c r="F84" s="157"/>
      <c r="G84" s="157"/>
      <c r="H84" s="157"/>
      <c r="I84" s="157"/>
      <c r="J84" s="157"/>
      <c r="K84" s="157"/>
      <c r="L84" s="157"/>
      <c r="M84" s="157"/>
      <c r="N84" s="157"/>
      <c r="O84" s="157"/>
      <c r="P84" s="157"/>
      <c r="Q84" s="62">
        <v>100</v>
      </c>
      <c r="R84" s="6"/>
    </row>
    <row r="85" spans="1:18" ht="15.75" x14ac:dyDescent="0.25">
      <c r="A85" s="163" t="s">
        <v>293</v>
      </c>
      <c r="B85" s="158" t="s">
        <v>115</v>
      </c>
      <c r="C85" s="159"/>
      <c r="D85" s="159"/>
      <c r="E85" s="159"/>
      <c r="F85" s="159"/>
      <c r="G85" s="159"/>
      <c r="H85" s="159"/>
      <c r="I85" s="159"/>
      <c r="J85" s="159"/>
      <c r="K85" s="159"/>
      <c r="L85" s="159"/>
      <c r="M85" s="159"/>
      <c r="N85" s="159"/>
      <c r="O85" s="159"/>
      <c r="P85" s="159"/>
      <c r="Q85" s="63"/>
      <c r="R85" s="6"/>
    </row>
    <row r="86" spans="1:18" ht="15.75" x14ac:dyDescent="0.25">
      <c r="A86" s="161"/>
      <c r="B86" s="19" t="s">
        <v>37</v>
      </c>
      <c r="C86" s="19" t="s">
        <v>119</v>
      </c>
      <c r="D86" s="19">
        <v>30</v>
      </c>
      <c r="E86" s="19">
        <v>28</v>
      </c>
      <c r="F86" s="19">
        <v>30</v>
      </c>
      <c r="G86" s="19">
        <v>35</v>
      </c>
      <c r="H86" s="19">
        <v>25</v>
      </c>
      <c r="I86" s="19">
        <v>25</v>
      </c>
      <c r="J86" s="19">
        <v>25</v>
      </c>
      <c r="K86" s="19">
        <v>25</v>
      </c>
      <c r="L86" s="19">
        <v>25</v>
      </c>
      <c r="M86" s="19">
        <v>25</v>
      </c>
      <c r="N86" s="19">
        <v>25</v>
      </c>
      <c r="O86" s="19">
        <v>322</v>
      </c>
      <c r="P86" s="67"/>
      <c r="Q86" s="63"/>
      <c r="R86" s="6"/>
    </row>
    <row r="87" spans="1:18" ht="15.75" x14ac:dyDescent="0.25">
      <c r="A87" s="162"/>
      <c r="B87" s="19" t="s">
        <v>38</v>
      </c>
      <c r="C87" s="19" t="s">
        <v>119</v>
      </c>
      <c r="D87" s="19">
        <v>13</v>
      </c>
      <c r="E87" s="19">
        <v>57</v>
      </c>
      <c r="F87" s="19">
        <v>23</v>
      </c>
      <c r="G87" s="19">
        <v>30</v>
      </c>
      <c r="H87" s="19">
        <v>29</v>
      </c>
      <c r="I87" s="19">
        <v>14</v>
      </c>
      <c r="J87" s="19">
        <v>18</v>
      </c>
      <c r="K87" s="19">
        <v>18</v>
      </c>
      <c r="L87" s="19">
        <v>39</v>
      </c>
      <c r="M87" s="19">
        <v>72</v>
      </c>
      <c r="N87" s="19">
        <v>42</v>
      </c>
      <c r="O87" s="19">
        <v>516</v>
      </c>
      <c r="P87" s="68">
        <v>100</v>
      </c>
      <c r="Q87" s="63"/>
      <c r="R87" s="6"/>
    </row>
    <row r="88" spans="1:18" ht="31.5" x14ac:dyDescent="0.25">
      <c r="A88" s="157" t="s">
        <v>445</v>
      </c>
      <c r="B88" s="157"/>
      <c r="C88" s="157"/>
      <c r="D88" s="157"/>
      <c r="E88" s="157"/>
      <c r="F88" s="157"/>
      <c r="G88" s="157"/>
      <c r="H88" s="157"/>
      <c r="I88" s="157"/>
      <c r="J88" s="157"/>
      <c r="K88" s="157"/>
      <c r="L88" s="157"/>
      <c r="M88" s="157"/>
      <c r="N88" s="157"/>
      <c r="O88" s="157"/>
      <c r="P88" s="157"/>
      <c r="Q88" s="71">
        <f>(P91+P94)/2</f>
        <v>81.737288135593218</v>
      </c>
      <c r="R88" s="19" t="s">
        <v>473</v>
      </c>
    </row>
    <row r="89" spans="1:18" ht="15.75" x14ac:dyDescent="0.25">
      <c r="A89" s="163" t="s">
        <v>299</v>
      </c>
      <c r="B89" s="158" t="s">
        <v>116</v>
      </c>
      <c r="C89" s="159"/>
      <c r="D89" s="159"/>
      <c r="E89" s="159"/>
      <c r="F89" s="159"/>
      <c r="G89" s="159"/>
      <c r="H89" s="159"/>
      <c r="I89" s="159"/>
      <c r="J89" s="159"/>
      <c r="K89" s="159"/>
      <c r="L89" s="159"/>
      <c r="M89" s="159"/>
      <c r="N89" s="159"/>
      <c r="O89" s="159"/>
      <c r="P89" s="159"/>
      <c r="Q89" s="63"/>
      <c r="R89" s="6"/>
    </row>
    <row r="90" spans="1:18" ht="15.75" x14ac:dyDescent="0.25">
      <c r="A90" s="161"/>
      <c r="B90" s="19" t="s">
        <v>37</v>
      </c>
      <c r="C90" s="19" t="s">
        <v>119</v>
      </c>
      <c r="D90" s="19">
        <v>5900</v>
      </c>
      <c r="E90" s="19">
        <v>5900</v>
      </c>
      <c r="F90" s="19">
        <v>5900</v>
      </c>
      <c r="G90" s="19">
        <v>5900</v>
      </c>
      <c r="H90" s="19">
        <v>5900</v>
      </c>
      <c r="I90" s="19">
        <v>5900</v>
      </c>
      <c r="J90" s="19">
        <v>5900</v>
      </c>
      <c r="K90" s="19">
        <v>5900</v>
      </c>
      <c r="L90" s="19">
        <v>5900</v>
      </c>
      <c r="M90" s="19">
        <v>5900</v>
      </c>
      <c r="N90" s="19">
        <v>5900</v>
      </c>
      <c r="O90" s="19">
        <v>5900</v>
      </c>
      <c r="P90" s="67"/>
      <c r="Q90" s="63"/>
      <c r="R90" s="6"/>
    </row>
    <row r="91" spans="1:18" ht="15.75" x14ac:dyDescent="0.25">
      <c r="A91" s="162"/>
      <c r="B91" s="19" t="s">
        <v>38</v>
      </c>
      <c r="C91" s="19" t="s">
        <v>119</v>
      </c>
      <c r="D91" s="19">
        <v>4525</v>
      </c>
      <c r="E91" s="19">
        <v>4482</v>
      </c>
      <c r="F91" s="19">
        <v>4488</v>
      </c>
      <c r="G91" s="19">
        <v>4527</v>
      </c>
      <c r="H91" s="19">
        <v>4937</v>
      </c>
      <c r="I91" s="19">
        <v>4541</v>
      </c>
      <c r="J91" s="19">
        <v>4151</v>
      </c>
      <c r="K91" s="19">
        <v>4142</v>
      </c>
      <c r="L91" s="19">
        <v>6491</v>
      </c>
      <c r="M91" s="19">
        <v>5023</v>
      </c>
      <c r="N91" s="19">
        <v>4661</v>
      </c>
      <c r="O91" s="19">
        <v>5515</v>
      </c>
      <c r="P91" s="68">
        <f t="shared" ref="P91:P98" si="8">O91/O90*100</f>
        <v>93.474576271186436</v>
      </c>
      <c r="Q91" s="63"/>
      <c r="R91" s="6"/>
    </row>
    <row r="92" spans="1:18" ht="47.25" x14ac:dyDescent="0.25">
      <c r="A92" s="163" t="s">
        <v>304</v>
      </c>
      <c r="B92" s="158" t="s">
        <v>117</v>
      </c>
      <c r="C92" s="159"/>
      <c r="D92" s="159"/>
      <c r="E92" s="159"/>
      <c r="F92" s="159"/>
      <c r="G92" s="159"/>
      <c r="H92" s="159"/>
      <c r="I92" s="159"/>
      <c r="J92" s="159"/>
      <c r="K92" s="159"/>
      <c r="L92" s="159"/>
      <c r="M92" s="159"/>
      <c r="N92" s="159"/>
      <c r="O92" s="159"/>
      <c r="P92" s="159"/>
      <c r="Q92" s="6"/>
      <c r="R92" s="19" t="s">
        <v>121</v>
      </c>
    </row>
    <row r="93" spans="1:18" ht="15.75" x14ac:dyDescent="0.25">
      <c r="A93" s="161"/>
      <c r="B93" s="19" t="s">
        <v>37</v>
      </c>
      <c r="C93" s="19" t="s">
        <v>119</v>
      </c>
      <c r="D93" s="19">
        <v>400</v>
      </c>
      <c r="E93" s="19">
        <v>350</v>
      </c>
      <c r="F93" s="19">
        <v>250</v>
      </c>
      <c r="G93" s="19">
        <v>100</v>
      </c>
      <c r="H93" s="19">
        <v>100</v>
      </c>
      <c r="I93" s="19">
        <v>50</v>
      </c>
      <c r="J93" s="19">
        <v>50</v>
      </c>
      <c r="K93" s="19">
        <v>40</v>
      </c>
      <c r="L93" s="19">
        <v>10</v>
      </c>
      <c r="M93" s="19">
        <v>10</v>
      </c>
      <c r="N93" s="19">
        <v>10</v>
      </c>
      <c r="O93" s="19">
        <v>400</v>
      </c>
      <c r="P93" s="67"/>
      <c r="Q93" s="19"/>
      <c r="R93" s="19"/>
    </row>
    <row r="94" spans="1:18" ht="15.75" x14ac:dyDescent="0.25">
      <c r="A94" s="162"/>
      <c r="B94" s="19" t="s">
        <v>38</v>
      </c>
      <c r="C94" s="19" t="s">
        <v>119</v>
      </c>
      <c r="D94" s="19">
        <v>275</v>
      </c>
      <c r="E94" s="19">
        <v>230</v>
      </c>
      <c r="F94" s="19">
        <v>210</v>
      </c>
      <c r="G94" s="19">
        <v>178</v>
      </c>
      <c r="H94" s="19">
        <v>150</v>
      </c>
      <c r="I94" s="19">
        <v>131</v>
      </c>
      <c r="J94" s="19">
        <v>105</v>
      </c>
      <c r="K94" s="19">
        <v>88</v>
      </c>
      <c r="L94" s="19">
        <v>62</v>
      </c>
      <c r="M94" s="19">
        <v>43</v>
      </c>
      <c r="N94" s="19">
        <v>30</v>
      </c>
      <c r="O94" s="19">
        <v>280</v>
      </c>
      <c r="P94" s="68">
        <f t="shared" si="8"/>
        <v>70</v>
      </c>
      <c r="Q94" s="63"/>
      <c r="R94" s="6"/>
    </row>
    <row r="95" spans="1:18" ht="15.75" x14ac:dyDescent="0.25">
      <c r="A95" s="157" t="s">
        <v>446</v>
      </c>
      <c r="B95" s="157"/>
      <c r="C95" s="157"/>
      <c r="D95" s="157"/>
      <c r="E95" s="157"/>
      <c r="F95" s="157"/>
      <c r="G95" s="157"/>
      <c r="H95" s="157"/>
      <c r="I95" s="157"/>
      <c r="J95" s="157"/>
      <c r="K95" s="157"/>
      <c r="L95" s="157"/>
      <c r="M95" s="157"/>
      <c r="N95" s="157"/>
      <c r="O95" s="157"/>
      <c r="P95" s="157"/>
      <c r="Q95" s="62">
        <v>90</v>
      </c>
      <c r="R95" s="6"/>
    </row>
    <row r="96" spans="1:18" ht="15.75" x14ac:dyDescent="0.25">
      <c r="A96" s="163" t="s">
        <v>310</v>
      </c>
      <c r="B96" s="158" t="s">
        <v>118</v>
      </c>
      <c r="C96" s="159"/>
      <c r="D96" s="159"/>
      <c r="E96" s="159"/>
      <c r="F96" s="159"/>
      <c r="G96" s="159"/>
      <c r="H96" s="159"/>
      <c r="I96" s="159"/>
      <c r="J96" s="159"/>
      <c r="K96" s="159"/>
      <c r="L96" s="159"/>
      <c r="M96" s="159"/>
      <c r="N96" s="159"/>
      <c r="O96" s="159"/>
      <c r="P96" s="159"/>
      <c r="Q96" s="63"/>
      <c r="R96" s="6"/>
    </row>
    <row r="97" spans="1:18" ht="15.75" x14ac:dyDescent="0.25">
      <c r="A97" s="161"/>
      <c r="B97" s="19" t="s">
        <v>37</v>
      </c>
      <c r="C97" s="19" t="s">
        <v>120</v>
      </c>
      <c r="D97" s="19">
        <v>0</v>
      </c>
      <c r="E97" s="19">
        <v>0</v>
      </c>
      <c r="F97" s="19">
        <v>0</v>
      </c>
      <c r="G97" s="19">
        <v>2</v>
      </c>
      <c r="H97" s="19">
        <v>1</v>
      </c>
      <c r="I97" s="19">
        <v>1</v>
      </c>
      <c r="J97" s="19">
        <v>1</v>
      </c>
      <c r="K97" s="19">
        <v>1</v>
      </c>
      <c r="L97" s="19">
        <v>1</v>
      </c>
      <c r="M97" s="19">
        <v>1</v>
      </c>
      <c r="N97" s="19">
        <v>0</v>
      </c>
      <c r="O97" s="19">
        <v>10</v>
      </c>
      <c r="P97" s="67"/>
      <c r="Q97" s="63"/>
      <c r="R97" s="6"/>
    </row>
    <row r="98" spans="1:18" ht="15.75" x14ac:dyDescent="0.25">
      <c r="A98" s="162"/>
      <c r="B98" s="19" t="s">
        <v>38</v>
      </c>
      <c r="C98" s="19" t="s">
        <v>120</v>
      </c>
      <c r="D98" s="19">
        <v>0</v>
      </c>
      <c r="E98" s="19">
        <v>0</v>
      </c>
      <c r="F98" s="19">
        <v>0</v>
      </c>
      <c r="G98" s="19">
        <v>2</v>
      </c>
      <c r="H98" s="19">
        <v>1</v>
      </c>
      <c r="I98" s="19">
        <v>1</v>
      </c>
      <c r="J98" s="19">
        <v>1</v>
      </c>
      <c r="K98" s="19">
        <v>1</v>
      </c>
      <c r="L98" s="19">
        <v>1</v>
      </c>
      <c r="M98" s="19">
        <v>1</v>
      </c>
      <c r="N98" s="19">
        <v>0</v>
      </c>
      <c r="O98" s="19">
        <v>9</v>
      </c>
      <c r="P98" s="68">
        <f t="shared" si="8"/>
        <v>90</v>
      </c>
      <c r="Q98" s="63"/>
      <c r="R98" s="6"/>
    </row>
    <row r="99" spans="1:18" ht="15.75" x14ac:dyDescent="0.25">
      <c r="A99" s="79"/>
      <c r="B99" s="76"/>
      <c r="C99" s="76"/>
      <c r="D99" s="76"/>
      <c r="E99" s="76"/>
      <c r="F99" s="76"/>
      <c r="G99" s="76"/>
      <c r="H99" s="76"/>
      <c r="I99" s="76"/>
      <c r="J99" s="76"/>
      <c r="K99" s="76"/>
      <c r="L99" s="76"/>
      <c r="M99" s="76"/>
      <c r="N99" s="76"/>
      <c r="O99" s="76"/>
      <c r="P99" s="80"/>
      <c r="Q99" s="81"/>
      <c r="R99" s="6"/>
    </row>
    <row r="100" spans="1:18" ht="18.75" x14ac:dyDescent="0.3">
      <c r="A100" s="154" t="s">
        <v>21</v>
      </c>
      <c r="B100" s="154"/>
      <c r="C100" s="154"/>
      <c r="D100" s="154"/>
      <c r="E100" s="154"/>
      <c r="F100" s="154"/>
      <c r="G100" s="154"/>
      <c r="H100" s="154"/>
      <c r="I100" s="154"/>
      <c r="J100" s="154"/>
      <c r="K100" s="154"/>
      <c r="L100" s="154"/>
      <c r="M100" s="154"/>
      <c r="N100" s="154"/>
      <c r="O100" s="154"/>
      <c r="P100" s="154"/>
      <c r="R100" s="6"/>
    </row>
    <row r="101" spans="1:18" ht="18.75" x14ac:dyDescent="0.3">
      <c r="A101" s="154" t="s">
        <v>95</v>
      </c>
      <c r="B101" s="154"/>
      <c r="C101" s="154"/>
      <c r="D101" s="154"/>
      <c r="E101" s="154"/>
      <c r="F101" s="154"/>
      <c r="G101" s="154"/>
      <c r="H101" s="154"/>
      <c r="I101" s="154"/>
      <c r="J101" s="154"/>
      <c r="K101" s="154"/>
      <c r="L101" s="154"/>
      <c r="M101" s="154"/>
      <c r="N101" s="154"/>
      <c r="O101" s="154"/>
      <c r="P101" s="154"/>
      <c r="R101" s="6"/>
    </row>
    <row r="102" spans="1:18" x14ac:dyDescent="0.25">
      <c r="A102" s="7"/>
      <c r="B102" s="7"/>
      <c r="C102" s="7"/>
      <c r="D102" s="7"/>
      <c r="R102" s="6"/>
    </row>
    <row r="103" spans="1:18" ht="18.75" x14ac:dyDescent="0.3">
      <c r="A103" s="154" t="s">
        <v>48</v>
      </c>
      <c r="B103" s="154"/>
      <c r="C103" s="154"/>
      <c r="D103" s="154"/>
      <c r="E103" s="154"/>
      <c r="F103" s="154"/>
      <c r="G103" s="154"/>
      <c r="H103" s="154"/>
      <c r="I103" s="154"/>
      <c r="J103" s="154"/>
      <c r="K103" s="154"/>
      <c r="L103" s="154"/>
      <c r="M103" s="154"/>
      <c r="N103" s="154"/>
      <c r="O103" s="154"/>
      <c r="P103" s="154"/>
      <c r="R103" s="6"/>
    </row>
    <row r="104" spans="1:18" x14ac:dyDescent="0.25">
      <c r="A104" s="7"/>
      <c r="B104" s="155" t="s">
        <v>463</v>
      </c>
      <c r="C104" s="155"/>
      <c r="D104" s="155"/>
      <c r="E104" s="155"/>
      <c r="F104" s="155"/>
      <c r="G104" s="155"/>
      <c r="H104" s="155"/>
      <c r="I104" s="155"/>
      <c r="J104" s="155"/>
      <c r="K104" s="155"/>
      <c r="L104" s="155"/>
      <c r="M104" s="155"/>
      <c r="N104" s="155"/>
      <c r="O104" s="155"/>
      <c r="P104" s="155"/>
      <c r="Q104" s="155"/>
      <c r="R104" s="6"/>
    </row>
    <row r="105" spans="1:18" ht="15.75" x14ac:dyDescent="0.25">
      <c r="A105" s="157" t="s">
        <v>455</v>
      </c>
      <c r="B105" s="157"/>
      <c r="C105" s="157"/>
      <c r="D105" s="157"/>
      <c r="E105" s="157"/>
      <c r="F105" s="157"/>
      <c r="G105" s="157"/>
      <c r="H105" s="157"/>
      <c r="I105" s="157"/>
      <c r="J105" s="157"/>
      <c r="K105" s="157"/>
      <c r="L105" s="157"/>
      <c r="M105" s="157"/>
      <c r="N105" s="157"/>
      <c r="O105" s="157"/>
      <c r="P105" s="157"/>
      <c r="Q105" s="62">
        <v>20</v>
      </c>
      <c r="R105" s="6"/>
    </row>
    <row r="106" spans="1:18" ht="80.25" customHeight="1" x14ac:dyDescent="0.25">
      <c r="A106" s="163" t="s">
        <v>53</v>
      </c>
      <c r="B106" s="158" t="s">
        <v>432</v>
      </c>
      <c r="C106" s="159"/>
      <c r="D106" s="159"/>
      <c r="E106" s="159"/>
      <c r="F106" s="159"/>
      <c r="G106" s="159"/>
      <c r="H106" s="159"/>
      <c r="I106" s="159"/>
      <c r="J106" s="159"/>
      <c r="K106" s="159"/>
      <c r="L106" s="159"/>
      <c r="M106" s="159"/>
      <c r="N106" s="159"/>
      <c r="O106" s="159"/>
      <c r="P106" s="159"/>
      <c r="Q106" s="63"/>
      <c r="R106" s="174" t="s">
        <v>474</v>
      </c>
    </row>
    <row r="107" spans="1:18" ht="15.75" x14ac:dyDescent="0.25">
      <c r="A107" s="161"/>
      <c r="B107" s="19" t="s">
        <v>37</v>
      </c>
      <c r="C107" s="19" t="s">
        <v>120</v>
      </c>
      <c r="D107" s="19">
        <v>0</v>
      </c>
      <c r="E107" s="19">
        <v>0</v>
      </c>
      <c r="F107" s="19">
        <v>0</v>
      </c>
      <c r="G107" s="19">
        <v>0</v>
      </c>
      <c r="H107" s="19">
        <v>0</v>
      </c>
      <c r="I107" s="19">
        <v>0</v>
      </c>
      <c r="J107" s="19">
        <v>0</v>
      </c>
      <c r="K107" s="19">
        <v>0</v>
      </c>
      <c r="L107" s="19">
        <v>0</v>
      </c>
      <c r="M107" s="19">
        <v>0</v>
      </c>
      <c r="N107" s="19">
        <v>0</v>
      </c>
      <c r="O107" s="19">
        <v>10</v>
      </c>
      <c r="P107" s="67"/>
      <c r="Q107" s="63"/>
      <c r="R107" s="175"/>
    </row>
    <row r="108" spans="1:18" ht="15.75" x14ac:dyDescent="0.25">
      <c r="A108" s="162"/>
      <c r="B108" s="19" t="s">
        <v>38</v>
      </c>
      <c r="C108" s="19" t="s">
        <v>120</v>
      </c>
      <c r="D108" s="19">
        <v>0</v>
      </c>
      <c r="E108" s="19">
        <v>0</v>
      </c>
      <c r="F108" s="19">
        <v>0</v>
      </c>
      <c r="G108" s="19">
        <v>0</v>
      </c>
      <c r="H108" s="19">
        <v>0</v>
      </c>
      <c r="I108" s="19">
        <v>0</v>
      </c>
      <c r="J108" s="19">
        <v>0</v>
      </c>
      <c r="K108" s="19">
        <v>0</v>
      </c>
      <c r="L108" s="19">
        <v>0</v>
      </c>
      <c r="M108" s="19">
        <v>0</v>
      </c>
      <c r="N108" s="19">
        <v>0</v>
      </c>
      <c r="O108" s="19">
        <v>2</v>
      </c>
      <c r="P108" s="68">
        <f>O108/O107*100</f>
        <v>20</v>
      </c>
      <c r="Q108" s="63"/>
      <c r="R108" s="176"/>
    </row>
    <row r="109" spans="1:18" x14ac:dyDescent="0.25">
      <c r="Q109" s="64"/>
    </row>
  </sheetData>
  <mergeCells count="86">
    <mergeCell ref="R76:R79"/>
    <mergeCell ref="R106:R108"/>
    <mergeCell ref="A32:P32"/>
    <mergeCell ref="A106:A108"/>
    <mergeCell ref="B106:P106"/>
    <mergeCell ref="B33:P33"/>
    <mergeCell ref="A36:A38"/>
    <mergeCell ref="B36:P36"/>
    <mergeCell ref="B43:P43"/>
    <mergeCell ref="A46:A48"/>
    <mergeCell ref="A42:P42"/>
    <mergeCell ref="A39:A41"/>
    <mergeCell ref="B39:P39"/>
    <mergeCell ref="A100:P100"/>
    <mergeCell ref="A92:A94"/>
    <mergeCell ref="B92:P92"/>
    <mergeCell ref="A28:I28"/>
    <mergeCell ref="A88:P88"/>
    <mergeCell ref="A95:P95"/>
    <mergeCell ref="A105:P105"/>
    <mergeCell ref="A59:P59"/>
    <mergeCell ref="A69:P69"/>
    <mergeCell ref="A76:P76"/>
    <mergeCell ref="A80:P80"/>
    <mergeCell ref="A89:A91"/>
    <mergeCell ref="B89:P89"/>
    <mergeCell ref="A77:A79"/>
    <mergeCell ref="B77:P77"/>
    <mergeCell ref="A60:A62"/>
    <mergeCell ref="B60:P60"/>
    <mergeCell ref="A63:A65"/>
    <mergeCell ref="A33:A35"/>
    <mergeCell ref="A24:A26"/>
    <mergeCell ref="B24:P24"/>
    <mergeCell ref="A23:P23"/>
    <mergeCell ref="A27:P27"/>
    <mergeCell ref="A4:P4"/>
    <mergeCell ref="A14:A16"/>
    <mergeCell ref="B14:P14"/>
    <mergeCell ref="A17:A19"/>
    <mergeCell ref="B17:P17"/>
    <mergeCell ref="A20:A22"/>
    <mergeCell ref="B20:P20"/>
    <mergeCell ref="A2:P2"/>
    <mergeCell ref="A1:P1"/>
    <mergeCell ref="B11:P11"/>
    <mergeCell ref="A11:A13"/>
    <mergeCell ref="P6:P7"/>
    <mergeCell ref="D6:N6"/>
    <mergeCell ref="O6:O7"/>
    <mergeCell ref="C6:C7"/>
    <mergeCell ref="B6:B7"/>
    <mergeCell ref="A6:A7"/>
    <mergeCell ref="A10:I10"/>
    <mergeCell ref="A9:I9"/>
    <mergeCell ref="B5:Q5"/>
    <mergeCell ref="A96:A98"/>
    <mergeCell ref="B96:P96"/>
    <mergeCell ref="B46:P46"/>
    <mergeCell ref="A70:A72"/>
    <mergeCell ref="B66:P66"/>
    <mergeCell ref="A81:A83"/>
    <mergeCell ref="B81:P81"/>
    <mergeCell ref="A85:A87"/>
    <mergeCell ref="B85:P85"/>
    <mergeCell ref="A73:A75"/>
    <mergeCell ref="B73:P73"/>
    <mergeCell ref="A84:P84"/>
    <mergeCell ref="B63:P63"/>
    <mergeCell ref="A66:A68"/>
    <mergeCell ref="A101:P101"/>
    <mergeCell ref="A103:P103"/>
    <mergeCell ref="B104:Q104"/>
    <mergeCell ref="Q6:Q7"/>
    <mergeCell ref="R6:R7"/>
    <mergeCell ref="A49:P49"/>
    <mergeCell ref="B70:P70"/>
    <mergeCell ref="A29:A31"/>
    <mergeCell ref="B29:P29"/>
    <mergeCell ref="A50:A52"/>
    <mergeCell ref="B50:P50"/>
    <mergeCell ref="A53:A55"/>
    <mergeCell ref="B53:P53"/>
    <mergeCell ref="A56:A58"/>
    <mergeCell ref="B56:P56"/>
    <mergeCell ref="A43:A45"/>
  </mergeCells>
  <pageMargins left="0.70866141732283472" right="0.70866141732283472" top="0.74803149606299213" bottom="0.74803149606299213"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J132"/>
  <sheetViews>
    <sheetView topLeftCell="A124" zoomScale="80" zoomScaleNormal="80" workbookViewId="0">
      <selection activeCell="G129" sqref="G129:G130"/>
    </sheetView>
  </sheetViews>
  <sheetFormatPr defaultRowHeight="15" x14ac:dyDescent="0.25"/>
  <cols>
    <col min="1" max="1" width="6.140625" style="25" customWidth="1"/>
    <col min="2" max="2" width="21.7109375" style="1" customWidth="1"/>
    <col min="3" max="3" width="23.28515625" style="1" customWidth="1"/>
    <col min="4" max="4" width="22.7109375" style="1" customWidth="1"/>
    <col min="5" max="5" width="21.5703125" style="1" customWidth="1"/>
    <col min="6" max="6" width="32.7109375" style="7" customWidth="1"/>
    <col min="7" max="7" width="28.85546875" style="7" customWidth="1"/>
    <col min="8" max="8" width="11.140625" style="1" customWidth="1"/>
    <col min="10" max="10" width="28.5703125" style="3" customWidth="1"/>
  </cols>
  <sheetData>
    <row r="2" spans="1:10" ht="18.75" x14ac:dyDescent="0.3">
      <c r="A2" s="189" t="s">
        <v>464</v>
      </c>
      <c r="B2" s="189"/>
      <c r="C2" s="189"/>
      <c r="D2" s="189"/>
      <c r="E2" s="189"/>
      <c r="F2" s="189"/>
      <c r="G2" s="189"/>
      <c r="H2" s="189"/>
      <c r="I2" s="82"/>
      <c r="J2" s="82"/>
    </row>
    <row r="3" spans="1:10" ht="15.75" x14ac:dyDescent="0.25">
      <c r="A3" s="190" t="s">
        <v>462</v>
      </c>
      <c r="B3" s="190"/>
      <c r="C3" s="190"/>
      <c r="D3" s="190"/>
      <c r="E3" s="190"/>
      <c r="F3" s="190"/>
      <c r="G3" s="190"/>
      <c r="H3" s="190"/>
      <c r="I3" s="91"/>
      <c r="J3" s="91"/>
    </row>
    <row r="4" spans="1:10" ht="15.75" x14ac:dyDescent="0.25">
      <c r="A4" s="189" t="s">
        <v>50</v>
      </c>
      <c r="B4" s="189"/>
      <c r="C4" s="189"/>
      <c r="D4" s="189"/>
      <c r="E4" s="189"/>
      <c r="F4" s="189"/>
      <c r="G4" s="189"/>
      <c r="H4" s="189"/>
      <c r="I4" s="87"/>
      <c r="J4" s="112"/>
    </row>
    <row r="5" spans="1:10" ht="75" x14ac:dyDescent="0.25">
      <c r="A5" s="23" t="s">
        <v>51</v>
      </c>
      <c r="B5" s="6" t="s">
        <v>39</v>
      </c>
      <c r="C5" s="6" t="s">
        <v>40</v>
      </c>
      <c r="D5" s="6" t="s">
        <v>41</v>
      </c>
      <c r="E5" s="6" t="s">
        <v>42</v>
      </c>
      <c r="F5" s="6" t="s">
        <v>43</v>
      </c>
      <c r="G5" s="6" t="s">
        <v>44</v>
      </c>
      <c r="H5" s="75" t="s">
        <v>57</v>
      </c>
      <c r="I5" s="63" t="s">
        <v>467</v>
      </c>
      <c r="J5" s="5" t="s">
        <v>471</v>
      </c>
    </row>
    <row r="6" spans="1:10" x14ac:dyDescent="0.25">
      <c r="A6" s="24">
        <v>1</v>
      </c>
      <c r="B6" s="6">
        <v>2</v>
      </c>
      <c r="C6" s="6">
        <v>3</v>
      </c>
      <c r="D6" s="6">
        <v>4</v>
      </c>
      <c r="E6" s="6">
        <v>5</v>
      </c>
      <c r="F6" s="6">
        <v>6</v>
      </c>
      <c r="G6" s="6">
        <v>7</v>
      </c>
      <c r="H6" s="75"/>
      <c r="I6" s="99"/>
      <c r="J6" s="5"/>
    </row>
    <row r="7" spans="1:10" s="85" customFormat="1" ht="44.25" customHeight="1" x14ac:dyDescent="0.25">
      <c r="A7" s="86" t="s">
        <v>52</v>
      </c>
      <c r="B7" s="187" t="s">
        <v>122</v>
      </c>
      <c r="C7" s="188"/>
      <c r="D7" s="188"/>
      <c r="E7" s="188"/>
      <c r="F7" s="188"/>
      <c r="G7" s="188"/>
      <c r="H7" s="188"/>
      <c r="I7" s="100">
        <v>100</v>
      </c>
      <c r="J7" s="113"/>
    </row>
    <row r="8" spans="1:10" x14ac:dyDescent="0.25">
      <c r="A8" s="23" t="s">
        <v>53</v>
      </c>
      <c r="B8" s="127" t="s">
        <v>123</v>
      </c>
      <c r="C8" s="128"/>
      <c r="D8" s="128"/>
      <c r="E8" s="128"/>
      <c r="F8" s="128"/>
      <c r="G8" s="128"/>
      <c r="H8" s="128"/>
      <c r="I8" s="99"/>
      <c r="J8" s="5"/>
    </row>
    <row r="9" spans="1:10" ht="135" x14ac:dyDescent="0.25">
      <c r="A9" s="24" t="s">
        <v>54</v>
      </c>
      <c r="B9" s="6" t="s">
        <v>215</v>
      </c>
      <c r="C9" s="6" t="s">
        <v>226</v>
      </c>
      <c r="D9" s="6" t="s">
        <v>227</v>
      </c>
      <c r="E9" s="6" t="s">
        <v>214</v>
      </c>
      <c r="F9" s="6" t="s">
        <v>213</v>
      </c>
      <c r="G9" s="6" t="s">
        <v>218</v>
      </c>
      <c r="H9" s="97" t="s">
        <v>385</v>
      </c>
      <c r="I9" s="99"/>
      <c r="J9" s="5"/>
    </row>
    <row r="10" spans="1:10" ht="135" x14ac:dyDescent="0.25">
      <c r="A10" s="23" t="s">
        <v>55</v>
      </c>
      <c r="B10" s="6" t="s">
        <v>217</v>
      </c>
      <c r="C10" s="6" t="s">
        <v>226</v>
      </c>
      <c r="D10" s="6" t="s">
        <v>228</v>
      </c>
      <c r="E10" s="6" t="s">
        <v>214</v>
      </c>
      <c r="F10" s="6" t="s">
        <v>219</v>
      </c>
      <c r="G10" s="6" t="s">
        <v>220</v>
      </c>
      <c r="H10" s="97" t="s">
        <v>385</v>
      </c>
      <c r="I10" s="99"/>
      <c r="J10" s="5"/>
    </row>
    <row r="11" spans="1:10" ht="105" x14ac:dyDescent="0.25">
      <c r="A11" s="23" t="s">
        <v>124</v>
      </c>
      <c r="B11" s="6" t="s">
        <v>216</v>
      </c>
      <c r="C11" s="6" t="s">
        <v>226</v>
      </c>
      <c r="D11" s="6" t="s">
        <v>226</v>
      </c>
      <c r="E11" s="6" t="s">
        <v>224</v>
      </c>
      <c r="F11" s="6" t="s">
        <v>316</v>
      </c>
      <c r="G11" s="6" t="s">
        <v>221</v>
      </c>
      <c r="H11" s="97" t="s">
        <v>385</v>
      </c>
      <c r="I11" s="99"/>
      <c r="J11" s="5"/>
    </row>
    <row r="12" spans="1:10" ht="105" x14ac:dyDescent="0.25">
      <c r="A12" s="23" t="s">
        <v>126</v>
      </c>
      <c r="B12" s="6" t="s">
        <v>223</v>
      </c>
      <c r="C12" s="6" t="s">
        <v>226</v>
      </c>
      <c r="D12" s="6" t="s">
        <v>226</v>
      </c>
      <c r="E12" s="6" t="s">
        <v>198</v>
      </c>
      <c r="F12" s="6" t="s">
        <v>225</v>
      </c>
      <c r="G12" s="6" t="s">
        <v>222</v>
      </c>
      <c r="H12" s="97" t="s">
        <v>385</v>
      </c>
      <c r="I12" s="99"/>
      <c r="J12" s="5"/>
    </row>
    <row r="13" spans="1:10" s="85" customFormat="1" ht="36.75" customHeight="1" x14ac:dyDescent="0.25">
      <c r="A13" s="86" t="s">
        <v>127</v>
      </c>
      <c r="B13" s="187" t="s">
        <v>129</v>
      </c>
      <c r="C13" s="188"/>
      <c r="D13" s="188"/>
      <c r="E13" s="188"/>
      <c r="F13" s="188"/>
      <c r="G13" s="188"/>
      <c r="H13" s="188"/>
      <c r="I13" s="100">
        <v>100</v>
      </c>
      <c r="J13" s="113"/>
    </row>
    <row r="14" spans="1:10" x14ac:dyDescent="0.25">
      <c r="A14" s="23" t="s">
        <v>128</v>
      </c>
      <c r="B14" s="127" t="s">
        <v>130</v>
      </c>
      <c r="C14" s="128"/>
      <c r="D14" s="128"/>
      <c r="E14" s="128"/>
      <c r="F14" s="128"/>
      <c r="G14" s="128"/>
      <c r="H14" s="128"/>
      <c r="I14" s="99"/>
      <c r="J14" s="5"/>
    </row>
    <row r="15" spans="1:10" ht="105" x14ac:dyDescent="0.25">
      <c r="A15" s="24" t="s">
        <v>199</v>
      </c>
      <c r="B15" s="6" t="s">
        <v>319</v>
      </c>
      <c r="C15" s="6" t="s">
        <v>226</v>
      </c>
      <c r="D15" s="6" t="s">
        <v>226</v>
      </c>
      <c r="E15" s="6" t="s">
        <v>197</v>
      </c>
      <c r="F15" s="6" t="s">
        <v>213</v>
      </c>
      <c r="G15" s="6" t="s">
        <v>218</v>
      </c>
      <c r="H15" s="97" t="s">
        <v>385</v>
      </c>
      <c r="I15" s="99"/>
      <c r="J15" s="5"/>
    </row>
    <row r="16" spans="1:10" ht="90" x14ac:dyDescent="0.25">
      <c r="A16" s="23" t="s">
        <v>200</v>
      </c>
      <c r="B16" s="6" t="s">
        <v>318</v>
      </c>
      <c r="C16" s="6" t="s">
        <v>226</v>
      </c>
      <c r="D16" s="6" t="s">
        <v>226</v>
      </c>
      <c r="E16" s="6" t="s">
        <v>197</v>
      </c>
      <c r="F16" s="6" t="s">
        <v>315</v>
      </c>
      <c r="G16" s="6" t="s">
        <v>220</v>
      </c>
      <c r="H16" s="97" t="s">
        <v>385</v>
      </c>
      <c r="I16" s="99"/>
      <c r="J16" s="5"/>
    </row>
    <row r="17" spans="1:10" ht="105" x14ac:dyDescent="0.25">
      <c r="A17" s="23" t="s">
        <v>201</v>
      </c>
      <c r="B17" s="6" t="s">
        <v>317</v>
      </c>
      <c r="C17" s="6" t="s">
        <v>226</v>
      </c>
      <c r="D17" s="6" t="s">
        <v>226</v>
      </c>
      <c r="E17" s="6" t="s">
        <v>224</v>
      </c>
      <c r="F17" s="6" t="s">
        <v>316</v>
      </c>
      <c r="G17" s="6" t="s">
        <v>221</v>
      </c>
      <c r="H17" s="97" t="s">
        <v>385</v>
      </c>
      <c r="I17" s="99"/>
      <c r="J17" s="5"/>
    </row>
    <row r="18" spans="1:10" ht="105" x14ac:dyDescent="0.25">
      <c r="A18" s="23" t="s">
        <v>202</v>
      </c>
      <c r="B18" s="6" t="s">
        <v>133</v>
      </c>
      <c r="C18" s="6" t="s">
        <v>226</v>
      </c>
      <c r="D18" s="6" t="s">
        <v>226</v>
      </c>
      <c r="E18" s="6" t="s">
        <v>198</v>
      </c>
      <c r="F18" s="6" t="s">
        <v>225</v>
      </c>
      <c r="G18" s="6" t="s">
        <v>222</v>
      </c>
      <c r="H18" s="97" t="s">
        <v>385</v>
      </c>
      <c r="I18" s="99"/>
      <c r="J18" s="5"/>
    </row>
    <row r="19" spans="1:10" x14ac:dyDescent="0.25">
      <c r="A19" s="23" t="s">
        <v>134</v>
      </c>
      <c r="B19" s="127" t="s">
        <v>135</v>
      </c>
      <c r="C19" s="128"/>
      <c r="D19" s="128"/>
      <c r="E19" s="128"/>
      <c r="F19" s="128"/>
      <c r="G19" s="128"/>
      <c r="H19" s="128"/>
      <c r="I19" s="101"/>
      <c r="J19" s="114"/>
    </row>
    <row r="20" spans="1:10" ht="135" x14ac:dyDescent="0.25">
      <c r="A20" s="24" t="s">
        <v>229</v>
      </c>
      <c r="B20" s="6" t="s">
        <v>136</v>
      </c>
      <c r="C20" s="6" t="s">
        <v>226</v>
      </c>
      <c r="D20" s="6" t="s">
        <v>226</v>
      </c>
      <c r="E20" s="6" t="s">
        <v>197</v>
      </c>
      <c r="F20" s="6" t="s">
        <v>213</v>
      </c>
      <c r="G20" s="6" t="s">
        <v>320</v>
      </c>
      <c r="H20" s="97" t="s">
        <v>385</v>
      </c>
      <c r="I20" s="99"/>
      <c r="J20" s="5"/>
    </row>
    <row r="21" spans="1:10" ht="90" x14ac:dyDescent="0.25">
      <c r="A21" s="23" t="s">
        <v>230</v>
      </c>
      <c r="B21" s="6" t="s">
        <v>131</v>
      </c>
      <c r="C21" s="6" t="s">
        <v>226</v>
      </c>
      <c r="D21" s="6" t="s">
        <v>226</v>
      </c>
      <c r="E21" s="6" t="s">
        <v>197</v>
      </c>
      <c r="F21" s="6" t="s">
        <v>315</v>
      </c>
      <c r="G21" s="6" t="s">
        <v>220</v>
      </c>
      <c r="H21" s="97" t="s">
        <v>385</v>
      </c>
      <c r="I21" s="99"/>
      <c r="J21" s="5"/>
    </row>
    <row r="22" spans="1:10" ht="120" x14ac:dyDescent="0.25">
      <c r="A22" s="23" t="s">
        <v>231</v>
      </c>
      <c r="B22" s="6" t="s">
        <v>132</v>
      </c>
      <c r="C22" s="6" t="s">
        <v>226</v>
      </c>
      <c r="D22" s="6" t="s">
        <v>226</v>
      </c>
      <c r="E22" s="6" t="s">
        <v>224</v>
      </c>
      <c r="F22" s="6" t="s">
        <v>316</v>
      </c>
      <c r="G22" s="6" t="s">
        <v>221</v>
      </c>
      <c r="H22" s="97" t="s">
        <v>385</v>
      </c>
      <c r="I22" s="99"/>
      <c r="J22" s="5"/>
    </row>
    <row r="23" spans="1:10" ht="105" x14ac:dyDescent="0.25">
      <c r="A23" s="23" t="s">
        <v>232</v>
      </c>
      <c r="B23" s="6" t="s">
        <v>133</v>
      </c>
      <c r="C23" s="6" t="s">
        <v>226</v>
      </c>
      <c r="D23" s="6" t="s">
        <v>226</v>
      </c>
      <c r="E23" s="6" t="s">
        <v>198</v>
      </c>
      <c r="F23" s="6" t="s">
        <v>225</v>
      </c>
      <c r="G23" s="6" t="s">
        <v>222</v>
      </c>
      <c r="H23" s="97" t="s">
        <v>385</v>
      </c>
      <c r="I23" s="99"/>
      <c r="J23" s="5"/>
    </row>
    <row r="24" spans="1:10" x14ac:dyDescent="0.25">
      <c r="A24" s="23" t="s">
        <v>233</v>
      </c>
      <c r="B24" s="127" t="s">
        <v>430</v>
      </c>
      <c r="C24" s="128"/>
      <c r="D24" s="128"/>
      <c r="E24" s="128"/>
      <c r="F24" s="128"/>
      <c r="G24" s="128"/>
      <c r="H24" s="128"/>
      <c r="I24" s="101"/>
      <c r="J24" s="5"/>
    </row>
    <row r="25" spans="1:10" ht="135" x14ac:dyDescent="0.25">
      <c r="A25" s="24" t="s">
        <v>234</v>
      </c>
      <c r="B25" s="6" t="s">
        <v>137</v>
      </c>
      <c r="C25" s="6" t="s">
        <v>226</v>
      </c>
      <c r="D25" s="6" t="s">
        <v>226</v>
      </c>
      <c r="E25" s="6" t="s">
        <v>321</v>
      </c>
      <c r="F25" s="6"/>
      <c r="G25" s="6" t="s">
        <v>324</v>
      </c>
      <c r="H25" s="97" t="s">
        <v>385</v>
      </c>
      <c r="I25" s="99"/>
      <c r="J25" s="5"/>
    </row>
    <row r="26" spans="1:10" ht="90" x14ac:dyDescent="0.25">
      <c r="A26" s="23" t="s">
        <v>235</v>
      </c>
      <c r="B26" s="6" t="s">
        <v>138</v>
      </c>
      <c r="C26" s="6" t="s">
        <v>226</v>
      </c>
      <c r="D26" s="6" t="s">
        <v>226</v>
      </c>
      <c r="E26" s="6" t="s">
        <v>198</v>
      </c>
      <c r="F26" s="6" t="s">
        <v>322</v>
      </c>
      <c r="G26" s="6" t="s">
        <v>325</v>
      </c>
      <c r="H26" s="97" t="s">
        <v>385</v>
      </c>
      <c r="I26" s="99"/>
      <c r="J26" s="5"/>
    </row>
    <row r="27" spans="1:10" ht="90" x14ac:dyDescent="0.25">
      <c r="A27" s="23" t="s">
        <v>236</v>
      </c>
      <c r="B27" s="6" t="s">
        <v>139</v>
      </c>
      <c r="C27" s="6" t="s">
        <v>226</v>
      </c>
      <c r="D27" s="6" t="s">
        <v>226</v>
      </c>
      <c r="E27" s="6" t="s">
        <v>224</v>
      </c>
      <c r="F27" s="6" t="s">
        <v>323</v>
      </c>
      <c r="G27" s="6" t="s">
        <v>326</v>
      </c>
      <c r="H27" s="97" t="s">
        <v>385</v>
      </c>
      <c r="I27" s="99"/>
      <c r="J27" s="5"/>
    </row>
    <row r="28" spans="1:10" ht="105" x14ac:dyDescent="0.25">
      <c r="A28" s="23" t="s">
        <v>237</v>
      </c>
      <c r="B28" s="6" t="s">
        <v>133</v>
      </c>
      <c r="C28" s="6" t="s">
        <v>226</v>
      </c>
      <c r="D28" s="6" t="s">
        <v>226</v>
      </c>
      <c r="E28" s="6" t="s">
        <v>198</v>
      </c>
      <c r="F28" s="6" t="s">
        <v>225</v>
      </c>
      <c r="G28" s="6" t="s">
        <v>222</v>
      </c>
      <c r="H28" s="97" t="s">
        <v>385</v>
      </c>
      <c r="I28" s="99"/>
      <c r="J28" s="5"/>
    </row>
    <row r="29" spans="1:10" s="85" customFormat="1" ht="37.5" customHeight="1" x14ac:dyDescent="0.25">
      <c r="A29" s="86" t="s">
        <v>141</v>
      </c>
      <c r="B29" s="187" t="s">
        <v>140</v>
      </c>
      <c r="C29" s="188"/>
      <c r="D29" s="188"/>
      <c r="E29" s="188"/>
      <c r="F29" s="188"/>
      <c r="G29" s="188"/>
      <c r="H29" s="188"/>
      <c r="I29" s="100">
        <v>100</v>
      </c>
      <c r="J29" s="113"/>
    </row>
    <row r="30" spans="1:10" ht="34.5" customHeight="1" x14ac:dyDescent="0.25">
      <c r="A30" s="23" t="s">
        <v>142</v>
      </c>
      <c r="B30" s="127" t="s">
        <v>143</v>
      </c>
      <c r="C30" s="128"/>
      <c r="D30" s="128"/>
      <c r="E30" s="128"/>
      <c r="F30" s="128"/>
      <c r="G30" s="128"/>
      <c r="H30" s="128"/>
      <c r="I30" s="99"/>
      <c r="J30" s="5"/>
    </row>
    <row r="31" spans="1:10" ht="75" x14ac:dyDescent="0.25">
      <c r="A31" s="24" t="s">
        <v>203</v>
      </c>
      <c r="B31" s="6" t="s">
        <v>144</v>
      </c>
      <c r="C31" s="26">
        <v>45672</v>
      </c>
      <c r="D31" s="26">
        <v>45672</v>
      </c>
      <c r="E31" s="6" t="s">
        <v>327</v>
      </c>
      <c r="F31" s="6" t="s">
        <v>329</v>
      </c>
      <c r="G31" s="6" t="s">
        <v>328</v>
      </c>
      <c r="H31" s="97" t="s">
        <v>385</v>
      </c>
      <c r="I31" s="99"/>
      <c r="J31" s="5"/>
    </row>
    <row r="32" spans="1:10" ht="165" x14ac:dyDescent="0.25">
      <c r="A32" s="23" t="s">
        <v>204</v>
      </c>
      <c r="B32" s="6" t="s">
        <v>145</v>
      </c>
      <c r="C32" s="26">
        <v>45747</v>
      </c>
      <c r="D32" s="26">
        <v>45747</v>
      </c>
      <c r="E32" s="6" t="s">
        <v>327</v>
      </c>
      <c r="F32" s="6" t="s">
        <v>315</v>
      </c>
      <c r="G32" s="6" t="s">
        <v>331</v>
      </c>
      <c r="H32" s="97" t="s">
        <v>385</v>
      </c>
      <c r="I32" s="99"/>
      <c r="J32" s="5"/>
    </row>
    <row r="33" spans="1:10" ht="105" x14ac:dyDescent="0.25">
      <c r="A33" s="23" t="s">
        <v>205</v>
      </c>
      <c r="B33" s="6" t="s">
        <v>146</v>
      </c>
      <c r="C33" s="26">
        <v>45747</v>
      </c>
      <c r="D33" s="26">
        <v>45679</v>
      </c>
      <c r="E33" s="6" t="s">
        <v>224</v>
      </c>
      <c r="F33" s="6" t="s">
        <v>323</v>
      </c>
      <c r="G33" s="6" t="s">
        <v>332</v>
      </c>
      <c r="H33" s="97" t="s">
        <v>385</v>
      </c>
      <c r="I33" s="99"/>
      <c r="J33" s="5"/>
    </row>
    <row r="34" spans="1:10" ht="90" x14ac:dyDescent="0.25">
      <c r="A34" s="23" t="s">
        <v>206</v>
      </c>
      <c r="B34" s="6" t="s">
        <v>147</v>
      </c>
      <c r="C34" s="26">
        <v>45747</v>
      </c>
      <c r="D34" s="26">
        <v>45747</v>
      </c>
      <c r="E34" s="6" t="s">
        <v>198</v>
      </c>
      <c r="F34" s="6" t="s">
        <v>330</v>
      </c>
      <c r="G34" s="6" t="s">
        <v>222</v>
      </c>
      <c r="H34" s="97" t="s">
        <v>385</v>
      </c>
      <c r="I34" s="99"/>
      <c r="J34" s="5"/>
    </row>
    <row r="35" spans="1:10" x14ac:dyDescent="0.25">
      <c r="A35" s="23" t="s">
        <v>238</v>
      </c>
      <c r="B35" s="127" t="s">
        <v>148</v>
      </c>
      <c r="C35" s="128"/>
      <c r="D35" s="128"/>
      <c r="E35" s="128"/>
      <c r="F35" s="128"/>
      <c r="G35" s="128"/>
      <c r="H35" s="128"/>
      <c r="I35" s="99"/>
      <c r="J35" s="5"/>
    </row>
    <row r="36" spans="1:10" ht="90" x14ac:dyDescent="0.25">
      <c r="A36" s="24" t="s">
        <v>239</v>
      </c>
      <c r="B36" s="6" t="s">
        <v>149</v>
      </c>
      <c r="C36" s="6" t="s">
        <v>333</v>
      </c>
      <c r="D36" s="6" t="s">
        <v>333</v>
      </c>
      <c r="E36" s="6" t="s">
        <v>321</v>
      </c>
      <c r="F36" s="6" t="s">
        <v>334</v>
      </c>
      <c r="G36" s="6" t="s">
        <v>325</v>
      </c>
      <c r="H36" s="97" t="s">
        <v>385</v>
      </c>
      <c r="I36" s="99"/>
      <c r="J36" s="5"/>
    </row>
    <row r="37" spans="1:10" ht="120" x14ac:dyDescent="0.25">
      <c r="A37" s="23" t="s">
        <v>240</v>
      </c>
      <c r="B37" s="6" t="s">
        <v>150</v>
      </c>
      <c r="C37" s="6" t="s">
        <v>226</v>
      </c>
      <c r="D37" s="6" t="s">
        <v>226</v>
      </c>
      <c r="E37" s="6" t="s">
        <v>321</v>
      </c>
      <c r="F37" s="6" t="s">
        <v>315</v>
      </c>
      <c r="G37" s="6" t="s">
        <v>331</v>
      </c>
      <c r="H37" s="97" t="s">
        <v>385</v>
      </c>
      <c r="I37" s="99"/>
      <c r="J37" s="5"/>
    </row>
    <row r="38" spans="1:10" ht="90" x14ac:dyDescent="0.25">
      <c r="A38" s="23" t="s">
        <v>241</v>
      </c>
      <c r="B38" s="6" t="s">
        <v>139</v>
      </c>
      <c r="C38" s="6" t="s">
        <v>226</v>
      </c>
      <c r="D38" s="6" t="s">
        <v>226</v>
      </c>
      <c r="E38" s="6" t="s">
        <v>224</v>
      </c>
      <c r="F38" s="6" t="s">
        <v>323</v>
      </c>
      <c r="G38" s="6" t="s">
        <v>335</v>
      </c>
      <c r="H38" s="97" t="s">
        <v>385</v>
      </c>
      <c r="I38" s="99"/>
      <c r="J38" s="5"/>
    </row>
    <row r="39" spans="1:10" ht="105" x14ac:dyDescent="0.25">
      <c r="A39" s="23" t="s">
        <v>242</v>
      </c>
      <c r="B39" s="6" t="s">
        <v>133</v>
      </c>
      <c r="C39" s="6" t="s">
        <v>226</v>
      </c>
      <c r="D39" s="6" t="s">
        <v>226</v>
      </c>
      <c r="E39" s="6" t="s">
        <v>198</v>
      </c>
      <c r="F39" s="6" t="s">
        <v>225</v>
      </c>
      <c r="G39" s="6" t="s">
        <v>222</v>
      </c>
      <c r="H39" s="97" t="s">
        <v>385</v>
      </c>
      <c r="I39" s="99"/>
      <c r="J39" s="5"/>
    </row>
    <row r="40" spans="1:10" s="85" customFormat="1" ht="45" customHeight="1" x14ac:dyDescent="0.25">
      <c r="A40" s="86" t="s">
        <v>207</v>
      </c>
      <c r="B40" s="187" t="s">
        <v>151</v>
      </c>
      <c r="C40" s="188"/>
      <c r="D40" s="188"/>
      <c r="E40" s="188"/>
      <c r="F40" s="188"/>
      <c r="G40" s="188"/>
      <c r="H40" s="188"/>
      <c r="I40" s="100">
        <v>100</v>
      </c>
      <c r="J40" s="113"/>
    </row>
    <row r="41" spans="1:10" x14ac:dyDescent="0.25">
      <c r="A41" s="23" t="s">
        <v>208</v>
      </c>
      <c r="B41" s="194" t="s">
        <v>152</v>
      </c>
      <c r="C41" s="128"/>
      <c r="D41" s="128"/>
      <c r="E41" s="128"/>
      <c r="F41" s="128"/>
      <c r="G41" s="128"/>
      <c r="H41" s="128"/>
      <c r="I41" s="99"/>
      <c r="J41" s="5"/>
    </row>
    <row r="42" spans="1:10" ht="150" x14ac:dyDescent="0.25">
      <c r="A42" s="28" t="s">
        <v>209</v>
      </c>
      <c r="B42" s="27" t="s">
        <v>336</v>
      </c>
      <c r="C42" s="30" t="s">
        <v>226</v>
      </c>
      <c r="D42" s="6" t="s">
        <v>226</v>
      </c>
      <c r="E42" s="6" t="s">
        <v>327</v>
      </c>
      <c r="F42" s="6" t="s">
        <v>339</v>
      </c>
      <c r="G42" s="6" t="s">
        <v>337</v>
      </c>
      <c r="H42" s="97" t="s">
        <v>385</v>
      </c>
      <c r="I42" s="99"/>
      <c r="J42" s="5"/>
    </row>
    <row r="43" spans="1:10" ht="120" x14ac:dyDescent="0.25">
      <c r="A43" s="29" t="s">
        <v>210</v>
      </c>
      <c r="B43" s="27" t="s">
        <v>153</v>
      </c>
      <c r="C43" s="30" t="s">
        <v>226</v>
      </c>
      <c r="D43" s="6" t="s">
        <v>226</v>
      </c>
      <c r="E43" s="6" t="s">
        <v>338</v>
      </c>
      <c r="F43" s="6" t="s">
        <v>334</v>
      </c>
      <c r="G43" s="6" t="s">
        <v>325</v>
      </c>
      <c r="H43" s="97" t="s">
        <v>385</v>
      </c>
      <c r="I43" s="99"/>
      <c r="J43" s="5"/>
    </row>
    <row r="44" spans="1:10" ht="105" x14ac:dyDescent="0.25">
      <c r="A44" s="23" t="s">
        <v>211</v>
      </c>
      <c r="B44" s="31" t="s">
        <v>154</v>
      </c>
      <c r="C44" s="6" t="s">
        <v>226</v>
      </c>
      <c r="D44" s="6" t="s">
        <v>226</v>
      </c>
      <c r="E44" s="6" t="s">
        <v>224</v>
      </c>
      <c r="F44" s="6" t="s">
        <v>323</v>
      </c>
      <c r="G44" s="6" t="s">
        <v>326</v>
      </c>
      <c r="H44" s="97" t="s">
        <v>385</v>
      </c>
      <c r="I44" s="99"/>
      <c r="J44" s="5"/>
    </row>
    <row r="45" spans="1:10" ht="105" x14ac:dyDescent="0.25">
      <c r="A45" s="23" t="s">
        <v>212</v>
      </c>
      <c r="B45" s="6" t="s">
        <v>223</v>
      </c>
      <c r="C45" s="6" t="s">
        <v>226</v>
      </c>
      <c r="D45" s="6" t="s">
        <v>226</v>
      </c>
      <c r="E45" s="6" t="s">
        <v>224</v>
      </c>
      <c r="F45" s="6" t="s">
        <v>225</v>
      </c>
      <c r="G45" s="6" t="s">
        <v>222</v>
      </c>
      <c r="H45" s="97" t="s">
        <v>385</v>
      </c>
      <c r="I45" s="99"/>
      <c r="J45" s="5"/>
    </row>
    <row r="46" spans="1:10" ht="27" customHeight="1" x14ac:dyDescent="0.25">
      <c r="A46" s="23" t="s">
        <v>243</v>
      </c>
      <c r="B46" s="127" t="s">
        <v>155</v>
      </c>
      <c r="C46" s="128"/>
      <c r="D46" s="128"/>
      <c r="E46" s="128"/>
      <c r="F46" s="128"/>
      <c r="G46" s="128"/>
      <c r="H46" s="128"/>
      <c r="I46" s="99"/>
      <c r="J46" s="5"/>
    </row>
    <row r="47" spans="1:10" ht="105" x14ac:dyDescent="0.25">
      <c r="A47" s="24" t="s">
        <v>244</v>
      </c>
      <c r="B47" s="6" t="s">
        <v>156</v>
      </c>
      <c r="C47" s="6" t="s">
        <v>226</v>
      </c>
      <c r="D47" s="6" t="s">
        <v>226</v>
      </c>
      <c r="E47" s="6" t="s">
        <v>327</v>
      </c>
      <c r="F47" s="6" t="s">
        <v>339</v>
      </c>
      <c r="G47" s="6" t="s">
        <v>340</v>
      </c>
      <c r="H47" s="97" t="s">
        <v>385</v>
      </c>
      <c r="I47" s="99"/>
      <c r="J47" s="5"/>
    </row>
    <row r="48" spans="1:10" ht="105" x14ac:dyDescent="0.25">
      <c r="A48" s="23" t="s">
        <v>245</v>
      </c>
      <c r="B48" s="6" t="s">
        <v>416</v>
      </c>
      <c r="C48" s="6" t="s">
        <v>226</v>
      </c>
      <c r="D48" s="6" t="s">
        <v>226</v>
      </c>
      <c r="E48" s="6" t="s">
        <v>338</v>
      </c>
      <c r="F48" s="6" t="s">
        <v>334</v>
      </c>
      <c r="G48" s="6" t="s">
        <v>325</v>
      </c>
      <c r="H48" s="97" t="s">
        <v>385</v>
      </c>
      <c r="I48" s="99"/>
      <c r="J48" s="5"/>
    </row>
    <row r="49" spans="1:10" ht="105" x14ac:dyDescent="0.25">
      <c r="A49" s="23" t="s">
        <v>246</v>
      </c>
      <c r="B49" s="6" t="s">
        <v>154</v>
      </c>
      <c r="C49" s="6" t="s">
        <v>226</v>
      </c>
      <c r="D49" s="6" t="s">
        <v>226</v>
      </c>
      <c r="E49" s="6" t="s">
        <v>224</v>
      </c>
      <c r="F49" s="6" t="s">
        <v>323</v>
      </c>
      <c r="G49" s="6" t="s">
        <v>326</v>
      </c>
      <c r="H49" s="97" t="s">
        <v>385</v>
      </c>
      <c r="I49" s="99"/>
      <c r="J49" s="5"/>
    </row>
    <row r="50" spans="1:10" ht="105" x14ac:dyDescent="0.25">
      <c r="A50" s="23" t="s">
        <v>247</v>
      </c>
      <c r="B50" s="6" t="s">
        <v>223</v>
      </c>
      <c r="C50" s="6" t="s">
        <v>226</v>
      </c>
      <c r="D50" s="6" t="s">
        <v>226</v>
      </c>
      <c r="E50" s="6" t="s">
        <v>224</v>
      </c>
      <c r="F50" s="6" t="s">
        <v>225</v>
      </c>
      <c r="G50" s="6" t="s">
        <v>222</v>
      </c>
      <c r="H50" s="97" t="s">
        <v>385</v>
      </c>
      <c r="I50" s="99"/>
      <c r="J50" s="5"/>
    </row>
    <row r="51" spans="1:10" x14ac:dyDescent="0.25">
      <c r="A51" s="23" t="s">
        <v>248</v>
      </c>
      <c r="B51" s="127" t="s">
        <v>157</v>
      </c>
      <c r="C51" s="128"/>
      <c r="D51" s="128"/>
      <c r="E51" s="128"/>
      <c r="F51" s="128"/>
      <c r="G51" s="128"/>
      <c r="H51" s="128"/>
      <c r="I51" s="99"/>
      <c r="J51" s="5"/>
    </row>
    <row r="52" spans="1:10" ht="120" x14ac:dyDescent="0.25">
      <c r="A52" s="24" t="s">
        <v>249</v>
      </c>
      <c r="B52" s="6" t="s">
        <v>417</v>
      </c>
      <c r="C52" s="6" t="s">
        <v>341</v>
      </c>
      <c r="D52" s="6" t="s">
        <v>342</v>
      </c>
      <c r="E52" s="6" t="s">
        <v>327</v>
      </c>
      <c r="F52" s="6" t="s">
        <v>343</v>
      </c>
      <c r="G52" s="6" t="s">
        <v>346</v>
      </c>
      <c r="H52" s="97" t="s">
        <v>385</v>
      </c>
      <c r="I52" s="99"/>
      <c r="J52" s="5"/>
    </row>
    <row r="53" spans="1:10" ht="105" x14ac:dyDescent="0.25">
      <c r="A53" s="23" t="s">
        <v>250</v>
      </c>
      <c r="B53" s="6" t="s">
        <v>418</v>
      </c>
      <c r="C53" s="6" t="s">
        <v>341</v>
      </c>
      <c r="D53" s="6" t="s">
        <v>342</v>
      </c>
      <c r="E53" s="6" t="s">
        <v>338</v>
      </c>
      <c r="F53" s="6" t="s">
        <v>329</v>
      </c>
      <c r="G53" s="6" t="s">
        <v>325</v>
      </c>
      <c r="H53" s="97" t="s">
        <v>385</v>
      </c>
      <c r="I53" s="99"/>
      <c r="J53" s="5"/>
    </row>
    <row r="54" spans="1:10" ht="90" x14ac:dyDescent="0.25">
      <c r="A54" s="23" t="s">
        <v>251</v>
      </c>
      <c r="B54" s="6" t="s">
        <v>419</v>
      </c>
      <c r="C54" s="6" t="s">
        <v>341</v>
      </c>
      <c r="D54" s="6" t="s">
        <v>342</v>
      </c>
      <c r="E54" s="6" t="s">
        <v>224</v>
      </c>
      <c r="F54" s="6" t="s">
        <v>344</v>
      </c>
      <c r="G54" s="6" t="s">
        <v>326</v>
      </c>
      <c r="H54" s="97" t="s">
        <v>385</v>
      </c>
      <c r="I54" s="99"/>
      <c r="J54" s="5"/>
    </row>
    <row r="55" spans="1:10" ht="105" x14ac:dyDescent="0.25">
      <c r="A55" s="23" t="s">
        <v>252</v>
      </c>
      <c r="B55" s="6" t="s">
        <v>420</v>
      </c>
      <c r="C55" s="6" t="s">
        <v>341</v>
      </c>
      <c r="D55" s="6" t="s">
        <v>342</v>
      </c>
      <c r="E55" s="6" t="s">
        <v>224</v>
      </c>
      <c r="F55" s="6" t="s">
        <v>345</v>
      </c>
      <c r="G55" s="6" t="s">
        <v>222</v>
      </c>
      <c r="H55" s="97" t="s">
        <v>385</v>
      </c>
      <c r="I55" s="99"/>
      <c r="J55" s="5"/>
    </row>
    <row r="56" spans="1:10" s="85" customFormat="1" ht="47.25" customHeight="1" x14ac:dyDescent="0.25">
      <c r="A56" s="86" t="s">
        <v>253</v>
      </c>
      <c r="B56" s="187" t="s">
        <v>158</v>
      </c>
      <c r="C56" s="188"/>
      <c r="D56" s="188"/>
      <c r="E56" s="188"/>
      <c r="F56" s="188"/>
      <c r="G56" s="188"/>
      <c r="H56" s="188"/>
      <c r="I56" s="100">
        <v>100</v>
      </c>
      <c r="J56" s="113"/>
    </row>
    <row r="57" spans="1:10" x14ac:dyDescent="0.25">
      <c r="A57" s="23" t="s">
        <v>254</v>
      </c>
      <c r="B57" s="127" t="s">
        <v>159</v>
      </c>
      <c r="C57" s="128"/>
      <c r="D57" s="128"/>
      <c r="E57" s="128"/>
      <c r="F57" s="128"/>
      <c r="G57" s="128"/>
      <c r="H57" s="128"/>
      <c r="I57" s="99"/>
      <c r="J57" s="5"/>
    </row>
    <row r="58" spans="1:10" ht="90" x14ac:dyDescent="0.25">
      <c r="A58" s="24" t="s">
        <v>255</v>
      </c>
      <c r="B58" s="6" t="s">
        <v>421</v>
      </c>
      <c r="C58" s="6" t="s">
        <v>333</v>
      </c>
      <c r="D58" s="6" t="s">
        <v>333</v>
      </c>
      <c r="E58" s="6" t="s">
        <v>327</v>
      </c>
      <c r="F58" s="6" t="s">
        <v>334</v>
      </c>
      <c r="G58" s="6" t="s">
        <v>325</v>
      </c>
      <c r="H58" s="97" t="s">
        <v>385</v>
      </c>
      <c r="I58" s="99"/>
      <c r="J58" s="5"/>
    </row>
    <row r="59" spans="1:10" ht="195" x14ac:dyDescent="0.25">
      <c r="A59" s="23" t="s">
        <v>256</v>
      </c>
      <c r="B59" s="6" t="s">
        <v>422</v>
      </c>
      <c r="C59" s="6" t="s">
        <v>226</v>
      </c>
      <c r="D59" s="6" t="s">
        <v>226</v>
      </c>
      <c r="E59" s="6" t="s">
        <v>327</v>
      </c>
      <c r="F59" s="6" t="s">
        <v>347</v>
      </c>
      <c r="G59" s="6" t="s">
        <v>348</v>
      </c>
      <c r="H59" s="97" t="s">
        <v>385</v>
      </c>
      <c r="I59" s="99"/>
      <c r="J59" s="5"/>
    </row>
    <row r="60" spans="1:10" ht="105" x14ac:dyDescent="0.25">
      <c r="A60" s="23" t="s">
        <v>257</v>
      </c>
      <c r="B60" s="6" t="s">
        <v>154</v>
      </c>
      <c r="C60" s="6" t="s">
        <v>226</v>
      </c>
      <c r="D60" s="6" t="s">
        <v>226</v>
      </c>
      <c r="E60" s="6" t="s">
        <v>224</v>
      </c>
      <c r="F60" s="6" t="s">
        <v>323</v>
      </c>
      <c r="G60" s="6" t="s">
        <v>335</v>
      </c>
      <c r="H60" s="97" t="s">
        <v>385</v>
      </c>
      <c r="I60" s="99"/>
      <c r="J60" s="5"/>
    </row>
    <row r="61" spans="1:10" ht="105" x14ac:dyDescent="0.25">
      <c r="A61" s="23" t="s">
        <v>258</v>
      </c>
      <c r="B61" s="6" t="s">
        <v>125</v>
      </c>
      <c r="C61" s="6" t="s">
        <v>226</v>
      </c>
      <c r="D61" s="6" t="s">
        <v>226</v>
      </c>
      <c r="E61" s="6" t="s">
        <v>198</v>
      </c>
      <c r="F61" s="6" t="s">
        <v>225</v>
      </c>
      <c r="G61" s="6" t="s">
        <v>222</v>
      </c>
      <c r="H61" s="97" t="s">
        <v>385</v>
      </c>
      <c r="I61" s="99"/>
      <c r="J61" s="5"/>
    </row>
    <row r="62" spans="1:10" x14ac:dyDescent="0.25">
      <c r="A62" s="23" t="s">
        <v>259</v>
      </c>
      <c r="B62" s="127" t="s">
        <v>160</v>
      </c>
      <c r="C62" s="128"/>
      <c r="D62" s="128"/>
      <c r="E62" s="128"/>
      <c r="F62" s="128"/>
      <c r="G62" s="128"/>
      <c r="H62" s="128"/>
      <c r="I62" s="99"/>
      <c r="J62" s="5"/>
    </row>
    <row r="63" spans="1:10" ht="90" x14ac:dyDescent="0.25">
      <c r="A63" s="24" t="s">
        <v>260</v>
      </c>
      <c r="B63" s="6" t="s">
        <v>149</v>
      </c>
      <c r="C63" s="6" t="s">
        <v>333</v>
      </c>
      <c r="D63" s="6" t="s">
        <v>333</v>
      </c>
      <c r="E63" s="6" t="s">
        <v>327</v>
      </c>
      <c r="F63" s="6" t="s">
        <v>334</v>
      </c>
      <c r="G63" s="6" t="s">
        <v>325</v>
      </c>
      <c r="H63" s="97" t="s">
        <v>385</v>
      </c>
      <c r="I63" s="99"/>
      <c r="J63" s="5"/>
    </row>
    <row r="64" spans="1:10" ht="195" x14ac:dyDescent="0.25">
      <c r="A64" s="23" t="s">
        <v>261</v>
      </c>
      <c r="B64" s="6" t="s">
        <v>350</v>
      </c>
      <c r="C64" s="6" t="s">
        <v>349</v>
      </c>
      <c r="D64" s="6" t="s">
        <v>349</v>
      </c>
      <c r="E64" s="6" t="s">
        <v>327</v>
      </c>
      <c r="F64" s="6" t="s">
        <v>347</v>
      </c>
      <c r="G64" s="6" t="s">
        <v>348</v>
      </c>
      <c r="H64" s="97" t="s">
        <v>385</v>
      </c>
      <c r="I64" s="99"/>
      <c r="J64" s="5"/>
    </row>
    <row r="65" spans="1:10" ht="105" x14ac:dyDescent="0.25">
      <c r="A65" s="23" t="s">
        <v>262</v>
      </c>
      <c r="B65" s="6" t="s">
        <v>161</v>
      </c>
      <c r="C65" s="6" t="s">
        <v>349</v>
      </c>
      <c r="D65" s="6" t="s">
        <v>349</v>
      </c>
      <c r="E65" s="6" t="s">
        <v>224</v>
      </c>
      <c r="F65" s="6" t="s">
        <v>323</v>
      </c>
      <c r="G65" s="6" t="s">
        <v>335</v>
      </c>
      <c r="H65" s="97" t="s">
        <v>385</v>
      </c>
      <c r="I65" s="99"/>
      <c r="J65" s="5"/>
    </row>
    <row r="66" spans="1:10" ht="105" x14ac:dyDescent="0.25">
      <c r="A66" s="23" t="s">
        <v>263</v>
      </c>
      <c r="B66" s="6" t="s">
        <v>133</v>
      </c>
      <c r="C66" s="6" t="s">
        <v>226</v>
      </c>
      <c r="D66" s="6" t="s">
        <v>226</v>
      </c>
      <c r="E66" s="6" t="s">
        <v>198</v>
      </c>
      <c r="F66" s="6" t="s">
        <v>225</v>
      </c>
      <c r="G66" s="6" t="s">
        <v>222</v>
      </c>
      <c r="H66" s="97" t="s">
        <v>385</v>
      </c>
      <c r="I66" s="99"/>
      <c r="J66" s="5"/>
    </row>
    <row r="67" spans="1:10" x14ac:dyDescent="0.25">
      <c r="A67" s="23" t="s">
        <v>264</v>
      </c>
      <c r="B67" s="127" t="s">
        <v>162</v>
      </c>
      <c r="C67" s="128"/>
      <c r="D67" s="128"/>
      <c r="E67" s="128"/>
      <c r="F67" s="128"/>
      <c r="G67" s="128"/>
      <c r="H67" s="128"/>
      <c r="I67" s="99"/>
      <c r="J67" s="5"/>
    </row>
    <row r="68" spans="1:10" ht="90" x14ac:dyDescent="0.25">
      <c r="A68" s="24" t="s">
        <v>265</v>
      </c>
      <c r="B68" s="6" t="s">
        <v>149</v>
      </c>
      <c r="C68" s="6" t="s">
        <v>333</v>
      </c>
      <c r="D68" s="6" t="s">
        <v>333</v>
      </c>
      <c r="E68" s="6" t="s">
        <v>327</v>
      </c>
      <c r="F68" s="6" t="s">
        <v>334</v>
      </c>
      <c r="G68" s="6" t="s">
        <v>325</v>
      </c>
      <c r="H68" s="97" t="s">
        <v>385</v>
      </c>
      <c r="I68" s="99"/>
      <c r="J68" s="5"/>
    </row>
    <row r="69" spans="1:10" ht="210" x14ac:dyDescent="0.25">
      <c r="A69" s="23" t="s">
        <v>266</v>
      </c>
      <c r="B69" s="6" t="s">
        <v>163</v>
      </c>
      <c r="C69" s="6" t="s">
        <v>226</v>
      </c>
      <c r="D69" s="6" t="s">
        <v>226</v>
      </c>
      <c r="E69" s="6" t="s">
        <v>327</v>
      </c>
      <c r="F69" s="6" t="s">
        <v>347</v>
      </c>
      <c r="G69" s="6" t="s">
        <v>348</v>
      </c>
      <c r="H69" s="97" t="s">
        <v>385</v>
      </c>
      <c r="I69" s="99"/>
      <c r="J69" s="5"/>
    </row>
    <row r="70" spans="1:10" ht="105" x14ac:dyDescent="0.25">
      <c r="A70" s="23" t="s">
        <v>267</v>
      </c>
      <c r="B70" s="6" t="s">
        <v>164</v>
      </c>
      <c r="C70" s="6" t="s">
        <v>226</v>
      </c>
      <c r="D70" s="6" t="s">
        <v>226</v>
      </c>
      <c r="E70" s="6" t="s">
        <v>224</v>
      </c>
      <c r="F70" s="6" t="s">
        <v>323</v>
      </c>
      <c r="G70" s="6" t="s">
        <v>335</v>
      </c>
      <c r="H70" s="97" t="s">
        <v>385</v>
      </c>
      <c r="I70" s="99"/>
      <c r="J70" s="5"/>
    </row>
    <row r="71" spans="1:10" ht="105" x14ac:dyDescent="0.25">
      <c r="A71" s="23" t="s">
        <v>268</v>
      </c>
      <c r="B71" s="6" t="s">
        <v>133</v>
      </c>
      <c r="C71" s="6" t="s">
        <v>226</v>
      </c>
      <c r="D71" s="6" t="s">
        <v>226</v>
      </c>
      <c r="E71" s="6" t="s">
        <v>198</v>
      </c>
      <c r="F71" s="6" t="s">
        <v>225</v>
      </c>
      <c r="G71" s="6" t="s">
        <v>222</v>
      </c>
      <c r="H71" s="97" t="s">
        <v>385</v>
      </c>
      <c r="I71" s="99"/>
      <c r="J71" s="5"/>
    </row>
    <row r="72" spans="1:10" s="85" customFormat="1" ht="40.5" customHeight="1" x14ac:dyDescent="0.25">
      <c r="A72" s="86" t="s">
        <v>269</v>
      </c>
      <c r="B72" s="187" t="s">
        <v>165</v>
      </c>
      <c r="C72" s="188"/>
      <c r="D72" s="188"/>
      <c r="E72" s="188"/>
      <c r="F72" s="188"/>
      <c r="G72" s="188"/>
      <c r="H72" s="188"/>
      <c r="I72" s="100">
        <v>100</v>
      </c>
      <c r="J72" s="113"/>
    </row>
    <row r="73" spans="1:10" x14ac:dyDescent="0.25">
      <c r="A73" s="23" t="s">
        <v>270</v>
      </c>
      <c r="B73" s="127" t="s">
        <v>166</v>
      </c>
      <c r="C73" s="128"/>
      <c r="D73" s="128"/>
      <c r="E73" s="128"/>
      <c r="F73" s="128"/>
      <c r="G73" s="128"/>
      <c r="H73" s="128"/>
      <c r="I73" s="99"/>
      <c r="J73" s="5"/>
    </row>
    <row r="74" spans="1:10" ht="255" x14ac:dyDescent="0.25">
      <c r="A74" s="24" t="s">
        <v>271</v>
      </c>
      <c r="B74" s="6" t="s">
        <v>167</v>
      </c>
      <c r="C74" s="26">
        <v>45731</v>
      </c>
      <c r="D74" s="26">
        <v>45719</v>
      </c>
      <c r="E74" s="6" t="s">
        <v>351</v>
      </c>
      <c r="F74" s="6" t="s">
        <v>352</v>
      </c>
      <c r="G74" s="6" t="s">
        <v>353</v>
      </c>
      <c r="H74" s="97" t="s">
        <v>385</v>
      </c>
      <c r="I74" s="99"/>
      <c r="J74" s="5"/>
    </row>
    <row r="75" spans="1:10" ht="120" x14ac:dyDescent="0.25">
      <c r="A75" s="23" t="s">
        <v>272</v>
      </c>
      <c r="B75" s="6" t="s">
        <v>168</v>
      </c>
      <c r="C75" s="6" t="s">
        <v>356</v>
      </c>
      <c r="D75" s="6" t="s">
        <v>356</v>
      </c>
      <c r="E75" s="6" t="s">
        <v>351</v>
      </c>
      <c r="F75" s="6" t="s">
        <v>354</v>
      </c>
      <c r="G75" s="6" t="s">
        <v>355</v>
      </c>
      <c r="H75" s="97" t="s">
        <v>385</v>
      </c>
      <c r="I75" s="99"/>
      <c r="J75" s="5"/>
    </row>
    <row r="76" spans="1:10" ht="255" x14ac:dyDescent="0.25">
      <c r="A76" s="23" t="s">
        <v>273</v>
      </c>
      <c r="B76" s="6" t="s">
        <v>169</v>
      </c>
      <c r="C76" s="6" t="s">
        <v>356</v>
      </c>
      <c r="D76" s="26" t="s">
        <v>359</v>
      </c>
      <c r="E76" s="6" t="s">
        <v>198</v>
      </c>
      <c r="F76" s="6" t="s">
        <v>358</v>
      </c>
      <c r="G76" s="6" t="s">
        <v>361</v>
      </c>
      <c r="H76" s="97" t="s">
        <v>385</v>
      </c>
      <c r="I76" s="99"/>
      <c r="J76" s="5"/>
    </row>
    <row r="77" spans="1:10" ht="150" x14ac:dyDescent="0.25">
      <c r="A77" s="23" t="s">
        <v>274</v>
      </c>
      <c r="B77" s="6" t="s">
        <v>357</v>
      </c>
      <c r="C77" s="6" t="s">
        <v>226</v>
      </c>
      <c r="D77" s="6" t="s">
        <v>226</v>
      </c>
      <c r="E77" s="6" t="s">
        <v>198</v>
      </c>
      <c r="F77" s="6" t="s">
        <v>225</v>
      </c>
      <c r="G77" s="6" t="s">
        <v>222</v>
      </c>
      <c r="H77" s="97" t="s">
        <v>385</v>
      </c>
      <c r="I77" s="99"/>
      <c r="J77" s="5"/>
    </row>
    <row r="78" spans="1:10" x14ac:dyDescent="0.25">
      <c r="A78" s="23" t="s">
        <v>275</v>
      </c>
      <c r="B78" s="127" t="s">
        <v>171</v>
      </c>
      <c r="C78" s="128"/>
      <c r="D78" s="128"/>
      <c r="E78" s="128"/>
      <c r="F78" s="128"/>
      <c r="G78" s="128"/>
      <c r="H78" s="128"/>
      <c r="I78" s="99"/>
      <c r="J78" s="5"/>
    </row>
    <row r="79" spans="1:10" ht="255" x14ac:dyDescent="0.25">
      <c r="A79" s="24" t="s">
        <v>276</v>
      </c>
      <c r="B79" s="6" t="s">
        <v>167</v>
      </c>
      <c r="C79" s="26">
        <v>45731</v>
      </c>
      <c r="D79" s="26">
        <v>45719</v>
      </c>
      <c r="E79" s="6" t="s">
        <v>362</v>
      </c>
      <c r="F79" s="6" t="s">
        <v>352</v>
      </c>
      <c r="G79" s="6" t="s">
        <v>353</v>
      </c>
      <c r="H79" s="97" t="s">
        <v>385</v>
      </c>
      <c r="I79" s="99"/>
      <c r="J79" s="5"/>
    </row>
    <row r="80" spans="1:10" ht="105" x14ac:dyDescent="0.25">
      <c r="A80" s="23" t="s">
        <v>277</v>
      </c>
      <c r="B80" s="6" t="s">
        <v>168</v>
      </c>
      <c r="C80" s="6" t="s">
        <v>356</v>
      </c>
      <c r="D80" s="6" t="s">
        <v>356</v>
      </c>
      <c r="E80" s="6" t="s">
        <v>362</v>
      </c>
      <c r="F80" s="6" t="s">
        <v>354</v>
      </c>
      <c r="G80" s="6" t="s">
        <v>355</v>
      </c>
      <c r="H80" s="97" t="s">
        <v>385</v>
      </c>
      <c r="I80" s="99"/>
      <c r="J80" s="5"/>
    </row>
    <row r="81" spans="1:10" ht="210" x14ac:dyDescent="0.25">
      <c r="A81" s="23" t="s">
        <v>278</v>
      </c>
      <c r="B81" s="6" t="s">
        <v>169</v>
      </c>
      <c r="C81" s="6" t="s">
        <v>356</v>
      </c>
      <c r="D81" s="6" t="s">
        <v>363</v>
      </c>
      <c r="E81" s="6" t="s">
        <v>198</v>
      </c>
      <c r="F81" s="6" t="s">
        <v>360</v>
      </c>
      <c r="G81" s="6" t="s">
        <v>361</v>
      </c>
      <c r="H81" s="97" t="s">
        <v>385</v>
      </c>
      <c r="I81" s="99"/>
      <c r="J81" s="5"/>
    </row>
    <row r="82" spans="1:10" ht="165" x14ac:dyDescent="0.25">
      <c r="A82" s="23" t="s">
        <v>279</v>
      </c>
      <c r="B82" s="6" t="s">
        <v>170</v>
      </c>
      <c r="C82" s="6" t="s">
        <v>226</v>
      </c>
      <c r="D82" s="6" t="s">
        <v>226</v>
      </c>
      <c r="E82" s="6" t="s">
        <v>198</v>
      </c>
      <c r="F82" s="6" t="s">
        <v>225</v>
      </c>
      <c r="G82" s="6" t="s">
        <v>222</v>
      </c>
      <c r="H82" s="97" t="s">
        <v>385</v>
      </c>
      <c r="I82" s="99"/>
      <c r="J82" s="5"/>
    </row>
    <row r="83" spans="1:10" s="85" customFormat="1" ht="90.75" customHeight="1" x14ac:dyDescent="0.25">
      <c r="A83" s="86" t="s">
        <v>280</v>
      </c>
      <c r="B83" s="187" t="s">
        <v>172</v>
      </c>
      <c r="C83" s="188"/>
      <c r="D83" s="188"/>
      <c r="E83" s="188"/>
      <c r="F83" s="188"/>
      <c r="G83" s="188"/>
      <c r="H83" s="188"/>
      <c r="I83" s="100">
        <v>0</v>
      </c>
      <c r="J83" s="191" t="s">
        <v>480</v>
      </c>
    </row>
    <row r="84" spans="1:10" x14ac:dyDescent="0.25">
      <c r="A84" s="23" t="s">
        <v>281</v>
      </c>
      <c r="B84" s="127" t="s">
        <v>173</v>
      </c>
      <c r="C84" s="128"/>
      <c r="D84" s="128"/>
      <c r="E84" s="128"/>
      <c r="F84" s="128"/>
      <c r="G84" s="128"/>
      <c r="H84" s="128"/>
      <c r="I84" s="99"/>
      <c r="J84" s="192"/>
    </row>
    <row r="85" spans="1:10" ht="135" x14ac:dyDescent="0.25">
      <c r="A85" s="24" t="s">
        <v>282</v>
      </c>
      <c r="B85" s="6" t="s">
        <v>174</v>
      </c>
      <c r="C85" s="6" t="s">
        <v>364</v>
      </c>
      <c r="D85" s="6" t="s">
        <v>364</v>
      </c>
      <c r="E85" s="6" t="s">
        <v>321</v>
      </c>
      <c r="F85" s="6" t="s">
        <v>364</v>
      </c>
      <c r="G85" s="174" t="s">
        <v>365</v>
      </c>
      <c r="H85" s="97" t="s">
        <v>364</v>
      </c>
      <c r="I85" s="99"/>
      <c r="J85" s="193"/>
    </row>
    <row r="86" spans="1:10" ht="75" x14ac:dyDescent="0.25">
      <c r="A86" s="23" t="s">
        <v>283</v>
      </c>
      <c r="B86" s="6" t="s">
        <v>175</v>
      </c>
      <c r="C86" s="6" t="s">
        <v>364</v>
      </c>
      <c r="D86" s="6" t="s">
        <v>364</v>
      </c>
      <c r="E86" s="6" t="s">
        <v>321</v>
      </c>
      <c r="F86" s="6" t="s">
        <v>364</v>
      </c>
      <c r="G86" s="175"/>
      <c r="H86" s="97" t="s">
        <v>364</v>
      </c>
      <c r="I86" s="99"/>
      <c r="J86" s="5"/>
    </row>
    <row r="87" spans="1:10" ht="120" x14ac:dyDescent="0.25">
      <c r="A87" s="23" t="s">
        <v>284</v>
      </c>
      <c r="B87" s="6" t="s">
        <v>176</v>
      </c>
      <c r="C87" s="6" t="s">
        <v>364</v>
      </c>
      <c r="D87" s="6" t="s">
        <v>364</v>
      </c>
      <c r="E87" s="6" t="s">
        <v>198</v>
      </c>
      <c r="F87" s="6" t="s">
        <v>364</v>
      </c>
      <c r="G87" s="175"/>
      <c r="H87" s="97" t="s">
        <v>364</v>
      </c>
      <c r="I87" s="99"/>
      <c r="J87" s="5"/>
    </row>
    <row r="88" spans="1:10" ht="60" x14ac:dyDescent="0.25">
      <c r="A88" s="23" t="s">
        <v>285</v>
      </c>
      <c r="B88" s="6" t="s">
        <v>177</v>
      </c>
      <c r="C88" s="6" t="s">
        <v>364</v>
      </c>
      <c r="D88" s="6" t="s">
        <v>364</v>
      </c>
      <c r="E88" s="6" t="s">
        <v>198</v>
      </c>
      <c r="F88" s="6" t="s">
        <v>364</v>
      </c>
      <c r="G88" s="176"/>
      <c r="H88" s="97" t="s">
        <v>364</v>
      </c>
      <c r="I88" s="99"/>
      <c r="J88" s="5"/>
    </row>
    <row r="89" spans="1:10" s="85" customFormat="1" ht="51.75" customHeight="1" x14ac:dyDescent="0.25">
      <c r="A89" s="86" t="s">
        <v>286</v>
      </c>
      <c r="B89" s="187" t="s">
        <v>178</v>
      </c>
      <c r="C89" s="188"/>
      <c r="D89" s="188"/>
      <c r="E89" s="188"/>
      <c r="F89" s="188"/>
      <c r="G89" s="188"/>
      <c r="H89" s="188"/>
      <c r="I89" s="100">
        <v>100</v>
      </c>
      <c r="J89" s="113"/>
    </row>
    <row r="90" spans="1:10" x14ac:dyDescent="0.25">
      <c r="A90" s="23" t="s">
        <v>287</v>
      </c>
      <c r="B90" s="127" t="s">
        <v>179</v>
      </c>
      <c r="C90" s="128"/>
      <c r="D90" s="128"/>
      <c r="E90" s="128"/>
      <c r="F90" s="128"/>
      <c r="G90" s="128"/>
      <c r="H90" s="128"/>
      <c r="I90" s="99"/>
      <c r="J90" s="5"/>
    </row>
    <row r="91" spans="1:10" ht="120" x14ac:dyDescent="0.25">
      <c r="A91" s="24" t="s">
        <v>288</v>
      </c>
      <c r="B91" s="6" t="s">
        <v>149</v>
      </c>
      <c r="C91" s="6" t="s">
        <v>333</v>
      </c>
      <c r="D91" s="6" t="s">
        <v>333</v>
      </c>
      <c r="E91" s="6" t="s">
        <v>366</v>
      </c>
      <c r="F91" s="6" t="s">
        <v>334</v>
      </c>
      <c r="G91" s="6" t="s">
        <v>325</v>
      </c>
      <c r="H91" s="97" t="s">
        <v>385</v>
      </c>
      <c r="I91" s="99"/>
      <c r="J91" s="5"/>
    </row>
    <row r="92" spans="1:10" ht="195" x14ac:dyDescent="0.25">
      <c r="A92" s="23" t="s">
        <v>289</v>
      </c>
      <c r="B92" s="6" t="s">
        <v>368</v>
      </c>
      <c r="C92" s="6" t="s">
        <v>226</v>
      </c>
      <c r="D92" s="6" t="s">
        <v>226</v>
      </c>
      <c r="E92" s="6" t="s">
        <v>366</v>
      </c>
      <c r="F92" s="6" t="s">
        <v>347</v>
      </c>
      <c r="G92" s="6" t="s">
        <v>367</v>
      </c>
      <c r="H92" s="97" t="s">
        <v>385</v>
      </c>
      <c r="I92" s="99"/>
      <c r="J92" s="5"/>
    </row>
    <row r="93" spans="1:10" ht="105" x14ac:dyDescent="0.25">
      <c r="A93" s="23" t="s">
        <v>290</v>
      </c>
      <c r="B93" s="6" t="s">
        <v>164</v>
      </c>
      <c r="C93" s="6" t="s">
        <v>226</v>
      </c>
      <c r="D93" s="6" t="s">
        <v>226</v>
      </c>
      <c r="E93" s="6" t="s">
        <v>224</v>
      </c>
      <c r="F93" s="6" t="s">
        <v>323</v>
      </c>
      <c r="G93" s="6" t="s">
        <v>335</v>
      </c>
      <c r="H93" s="97" t="s">
        <v>385</v>
      </c>
      <c r="I93" s="99"/>
      <c r="J93" s="5"/>
    </row>
    <row r="94" spans="1:10" ht="105" x14ac:dyDescent="0.25">
      <c r="A94" s="23" t="s">
        <v>291</v>
      </c>
      <c r="B94" s="6" t="s">
        <v>133</v>
      </c>
      <c r="C94" s="6" t="s">
        <v>226</v>
      </c>
      <c r="D94" s="6" t="s">
        <v>226</v>
      </c>
      <c r="E94" s="6" t="s">
        <v>198</v>
      </c>
      <c r="F94" s="6" t="s">
        <v>225</v>
      </c>
      <c r="G94" s="6" t="s">
        <v>222</v>
      </c>
      <c r="H94" s="97" t="s">
        <v>385</v>
      </c>
      <c r="I94" s="99"/>
      <c r="J94" s="5"/>
    </row>
    <row r="95" spans="1:10" s="85" customFormat="1" ht="42.75" customHeight="1" x14ac:dyDescent="0.25">
      <c r="A95" s="86" t="s">
        <v>292</v>
      </c>
      <c r="B95" s="187" t="s">
        <v>180</v>
      </c>
      <c r="C95" s="188"/>
      <c r="D95" s="188"/>
      <c r="E95" s="188"/>
      <c r="F95" s="188"/>
      <c r="G95" s="188"/>
      <c r="H95" s="188"/>
      <c r="I95" s="100">
        <v>100</v>
      </c>
      <c r="J95" s="113"/>
    </row>
    <row r="96" spans="1:10" x14ac:dyDescent="0.25">
      <c r="A96" s="23" t="s">
        <v>293</v>
      </c>
      <c r="B96" s="127" t="s">
        <v>181</v>
      </c>
      <c r="C96" s="128"/>
      <c r="D96" s="128"/>
      <c r="E96" s="128"/>
      <c r="F96" s="128"/>
      <c r="G96" s="128"/>
      <c r="H96" s="128"/>
      <c r="I96" s="99"/>
      <c r="J96" s="5"/>
    </row>
    <row r="97" spans="1:10" ht="90" x14ac:dyDescent="0.25">
      <c r="A97" s="24" t="s">
        <v>294</v>
      </c>
      <c r="B97" s="6" t="s">
        <v>149</v>
      </c>
      <c r="C97" s="6" t="s">
        <v>333</v>
      </c>
      <c r="D97" s="6" t="s">
        <v>333</v>
      </c>
      <c r="E97" s="6" t="s">
        <v>369</v>
      </c>
      <c r="F97" s="6" t="s">
        <v>334</v>
      </c>
      <c r="G97" s="6" t="s">
        <v>325</v>
      </c>
      <c r="H97" s="97" t="s">
        <v>385</v>
      </c>
      <c r="I97" s="99"/>
      <c r="J97" s="5"/>
    </row>
    <row r="98" spans="1:10" ht="165" x14ac:dyDescent="0.25">
      <c r="A98" s="23" t="s">
        <v>295</v>
      </c>
      <c r="B98" s="6" t="s">
        <v>182</v>
      </c>
      <c r="C98" s="6" t="s">
        <v>226</v>
      </c>
      <c r="D98" s="6" t="s">
        <v>226</v>
      </c>
      <c r="E98" s="6" t="s">
        <v>369</v>
      </c>
      <c r="F98" s="6" t="s">
        <v>347</v>
      </c>
      <c r="G98" s="6" t="s">
        <v>370</v>
      </c>
      <c r="H98" s="97" t="s">
        <v>385</v>
      </c>
      <c r="I98" s="99"/>
      <c r="J98" s="5"/>
    </row>
    <row r="99" spans="1:10" ht="105" x14ac:dyDescent="0.25">
      <c r="A99" s="23" t="s">
        <v>296</v>
      </c>
      <c r="B99" s="6" t="s">
        <v>164</v>
      </c>
      <c r="C99" s="6" t="s">
        <v>226</v>
      </c>
      <c r="D99" s="6" t="s">
        <v>226</v>
      </c>
      <c r="E99" s="6" t="s">
        <v>224</v>
      </c>
      <c r="F99" s="6" t="s">
        <v>323</v>
      </c>
      <c r="G99" s="6" t="s">
        <v>335</v>
      </c>
      <c r="H99" s="97" t="s">
        <v>385</v>
      </c>
      <c r="I99" s="99"/>
      <c r="J99" s="5"/>
    </row>
    <row r="100" spans="1:10" ht="105" x14ac:dyDescent="0.25">
      <c r="A100" s="23" t="s">
        <v>297</v>
      </c>
      <c r="B100" s="6" t="s">
        <v>133</v>
      </c>
      <c r="C100" s="6" t="s">
        <v>226</v>
      </c>
      <c r="D100" s="6" t="s">
        <v>226</v>
      </c>
      <c r="E100" s="6" t="s">
        <v>198</v>
      </c>
      <c r="F100" s="6" t="s">
        <v>225</v>
      </c>
      <c r="G100" s="6" t="s">
        <v>222</v>
      </c>
      <c r="H100" s="97" t="s">
        <v>385</v>
      </c>
      <c r="I100" s="99"/>
      <c r="J100" s="5"/>
    </row>
    <row r="101" spans="1:10" s="85" customFormat="1" ht="30.75" customHeight="1" x14ac:dyDescent="0.25">
      <c r="A101" s="86" t="s">
        <v>298</v>
      </c>
      <c r="B101" s="187" t="s">
        <v>183</v>
      </c>
      <c r="C101" s="188"/>
      <c r="D101" s="188"/>
      <c r="E101" s="188"/>
      <c r="F101" s="188"/>
      <c r="G101" s="188"/>
      <c r="H101" s="188"/>
      <c r="I101" s="100">
        <v>100</v>
      </c>
      <c r="J101" s="113"/>
    </row>
    <row r="102" spans="1:10" x14ac:dyDescent="0.25">
      <c r="A102" s="23" t="s">
        <v>299</v>
      </c>
      <c r="B102" s="127" t="s">
        <v>184</v>
      </c>
      <c r="C102" s="128"/>
      <c r="D102" s="128"/>
      <c r="E102" s="128"/>
      <c r="F102" s="128"/>
      <c r="G102" s="128"/>
      <c r="H102" s="128"/>
      <c r="I102" s="99"/>
      <c r="J102" s="5"/>
    </row>
    <row r="103" spans="1:10" ht="90" x14ac:dyDescent="0.25">
      <c r="A103" s="24" t="s">
        <v>300</v>
      </c>
      <c r="B103" s="6" t="s">
        <v>149</v>
      </c>
      <c r="C103" s="6" t="s">
        <v>333</v>
      </c>
      <c r="D103" s="6" t="s">
        <v>333</v>
      </c>
      <c r="E103" s="6" t="s">
        <v>372</v>
      </c>
      <c r="F103" s="6" t="s">
        <v>334</v>
      </c>
      <c r="G103" s="6" t="s">
        <v>325</v>
      </c>
      <c r="H103" s="97" t="s">
        <v>385</v>
      </c>
      <c r="I103" s="99"/>
      <c r="J103" s="5"/>
    </row>
    <row r="104" spans="1:10" ht="150" x14ac:dyDescent="0.25">
      <c r="A104" s="23" t="s">
        <v>301</v>
      </c>
      <c r="B104" s="6" t="s">
        <v>373</v>
      </c>
      <c r="C104" s="6" t="s">
        <v>371</v>
      </c>
      <c r="D104" s="6" t="s">
        <v>371</v>
      </c>
      <c r="E104" s="6" t="s">
        <v>372</v>
      </c>
      <c r="F104" s="6" t="s">
        <v>347</v>
      </c>
      <c r="G104" s="6" t="s">
        <v>374</v>
      </c>
      <c r="H104" s="97" t="s">
        <v>385</v>
      </c>
      <c r="I104" s="99"/>
      <c r="J104" s="5"/>
    </row>
    <row r="105" spans="1:10" ht="105" x14ac:dyDescent="0.25">
      <c r="A105" s="23" t="s">
        <v>302</v>
      </c>
      <c r="B105" s="6" t="s">
        <v>185</v>
      </c>
      <c r="C105" s="6" t="s">
        <v>371</v>
      </c>
      <c r="D105" s="6" t="s">
        <v>371</v>
      </c>
      <c r="E105" s="6" t="s">
        <v>224</v>
      </c>
      <c r="F105" s="6" t="s">
        <v>323</v>
      </c>
      <c r="G105" s="6" t="s">
        <v>335</v>
      </c>
      <c r="H105" s="97" t="s">
        <v>385</v>
      </c>
      <c r="I105" s="99"/>
      <c r="J105" s="5"/>
    </row>
    <row r="106" spans="1:10" ht="105" x14ac:dyDescent="0.25">
      <c r="A106" s="23" t="s">
        <v>303</v>
      </c>
      <c r="B106" s="6" t="s">
        <v>133</v>
      </c>
      <c r="C106" s="6" t="s">
        <v>226</v>
      </c>
      <c r="D106" s="6" t="s">
        <v>226</v>
      </c>
      <c r="E106" s="6" t="s">
        <v>198</v>
      </c>
      <c r="F106" s="6" t="s">
        <v>225</v>
      </c>
      <c r="G106" s="6" t="s">
        <v>222</v>
      </c>
      <c r="H106" s="97" t="s">
        <v>385</v>
      </c>
      <c r="I106" s="99"/>
      <c r="J106" s="5"/>
    </row>
    <row r="107" spans="1:10" x14ac:dyDescent="0.25">
      <c r="A107" s="23" t="s">
        <v>304</v>
      </c>
      <c r="B107" s="127" t="s">
        <v>186</v>
      </c>
      <c r="C107" s="128"/>
      <c r="D107" s="128"/>
      <c r="E107" s="128"/>
      <c r="F107" s="128"/>
      <c r="G107" s="128"/>
      <c r="H107" s="128"/>
      <c r="I107" s="99"/>
      <c r="J107" s="5"/>
    </row>
    <row r="108" spans="1:10" ht="90" x14ac:dyDescent="0.25">
      <c r="A108" s="24" t="s">
        <v>305</v>
      </c>
      <c r="B108" s="6" t="s">
        <v>187</v>
      </c>
      <c r="C108" s="6" t="s">
        <v>333</v>
      </c>
      <c r="D108" s="6" t="s">
        <v>333</v>
      </c>
      <c r="E108" s="6" t="s">
        <v>372</v>
      </c>
      <c r="F108" s="6" t="s">
        <v>334</v>
      </c>
      <c r="G108" s="6" t="s">
        <v>325</v>
      </c>
      <c r="H108" s="97" t="s">
        <v>385</v>
      </c>
      <c r="I108" s="99"/>
      <c r="J108" s="5"/>
    </row>
    <row r="109" spans="1:10" ht="150" x14ac:dyDescent="0.25">
      <c r="A109" s="23" t="s">
        <v>306</v>
      </c>
      <c r="B109" s="6" t="s">
        <v>188</v>
      </c>
      <c r="C109" s="6" t="s">
        <v>371</v>
      </c>
      <c r="D109" s="6" t="s">
        <v>371</v>
      </c>
      <c r="E109" s="6" t="s">
        <v>372</v>
      </c>
      <c r="F109" s="6" t="s">
        <v>347</v>
      </c>
      <c r="G109" s="6" t="s">
        <v>374</v>
      </c>
      <c r="H109" s="97" t="s">
        <v>385</v>
      </c>
      <c r="I109" s="99"/>
      <c r="J109" s="5"/>
    </row>
    <row r="110" spans="1:10" ht="105" x14ac:dyDescent="0.25">
      <c r="A110" s="23" t="s">
        <v>307</v>
      </c>
      <c r="B110" s="6" t="s">
        <v>189</v>
      </c>
      <c r="C110" s="6" t="s">
        <v>371</v>
      </c>
      <c r="D110" s="6" t="s">
        <v>371</v>
      </c>
      <c r="E110" s="6" t="s">
        <v>224</v>
      </c>
      <c r="F110" s="6" t="s">
        <v>323</v>
      </c>
      <c r="G110" s="6" t="s">
        <v>335</v>
      </c>
      <c r="H110" s="97" t="s">
        <v>385</v>
      </c>
      <c r="I110" s="99"/>
      <c r="J110" s="5"/>
    </row>
    <row r="111" spans="1:10" ht="105" x14ac:dyDescent="0.25">
      <c r="A111" s="23" t="s">
        <v>308</v>
      </c>
      <c r="B111" s="6" t="s">
        <v>190</v>
      </c>
      <c r="C111" s="6" t="s">
        <v>226</v>
      </c>
      <c r="D111" s="6" t="s">
        <v>226</v>
      </c>
      <c r="E111" s="6" t="s">
        <v>198</v>
      </c>
      <c r="F111" s="6" t="s">
        <v>225</v>
      </c>
      <c r="G111" s="6" t="s">
        <v>222</v>
      </c>
      <c r="H111" s="97" t="s">
        <v>385</v>
      </c>
      <c r="I111" s="99"/>
      <c r="J111" s="5"/>
    </row>
    <row r="112" spans="1:10" s="85" customFormat="1" ht="45.75" customHeight="1" x14ac:dyDescent="0.25">
      <c r="A112" s="86" t="s">
        <v>309</v>
      </c>
      <c r="B112" s="187" t="s">
        <v>429</v>
      </c>
      <c r="C112" s="188"/>
      <c r="D112" s="188"/>
      <c r="E112" s="188"/>
      <c r="F112" s="188"/>
      <c r="G112" s="188"/>
      <c r="H112" s="188"/>
      <c r="I112" s="100">
        <v>100</v>
      </c>
      <c r="J112" s="113"/>
    </row>
    <row r="113" spans="1:10" x14ac:dyDescent="0.25">
      <c r="A113" s="23" t="s">
        <v>310</v>
      </c>
      <c r="B113" s="127" t="s">
        <v>191</v>
      </c>
      <c r="C113" s="128"/>
      <c r="D113" s="128"/>
      <c r="E113" s="128"/>
      <c r="F113" s="128"/>
      <c r="G113" s="128"/>
      <c r="H113" s="128"/>
      <c r="I113" s="99"/>
      <c r="J113" s="5"/>
    </row>
    <row r="114" spans="1:10" ht="105" x14ac:dyDescent="0.25">
      <c r="A114" s="24" t="s">
        <v>311</v>
      </c>
      <c r="B114" s="6" t="s">
        <v>192</v>
      </c>
      <c r="C114" s="26">
        <v>45688</v>
      </c>
      <c r="D114" s="26">
        <v>45688</v>
      </c>
      <c r="E114" s="6" t="s">
        <v>375</v>
      </c>
      <c r="F114" s="6" t="s">
        <v>376</v>
      </c>
      <c r="G114" s="6" t="s">
        <v>377</v>
      </c>
      <c r="H114" s="97" t="s">
        <v>385</v>
      </c>
      <c r="I114" s="99"/>
      <c r="J114" s="5"/>
    </row>
    <row r="115" spans="1:10" ht="405" x14ac:dyDescent="0.25">
      <c r="A115" s="23" t="s">
        <v>312</v>
      </c>
      <c r="B115" s="6" t="s">
        <v>193</v>
      </c>
      <c r="C115" s="26">
        <v>46006</v>
      </c>
      <c r="D115" s="9" t="s">
        <v>383</v>
      </c>
      <c r="E115" s="6" t="s">
        <v>198</v>
      </c>
      <c r="F115" s="6" t="s">
        <v>411</v>
      </c>
      <c r="G115" s="6" t="s">
        <v>378</v>
      </c>
      <c r="H115" s="97" t="s">
        <v>385</v>
      </c>
      <c r="I115" s="99"/>
      <c r="J115" s="5"/>
    </row>
    <row r="116" spans="1:10" x14ac:dyDescent="0.25">
      <c r="A116" s="177" t="s">
        <v>313</v>
      </c>
      <c r="B116" s="174" t="s">
        <v>194</v>
      </c>
      <c r="C116" s="185">
        <v>46022</v>
      </c>
      <c r="D116" s="174" t="s">
        <v>384</v>
      </c>
      <c r="E116" s="174" t="s">
        <v>375</v>
      </c>
      <c r="F116" s="174" t="s">
        <v>382</v>
      </c>
      <c r="G116" s="6"/>
      <c r="H116" s="97"/>
      <c r="I116" s="99"/>
      <c r="J116" s="5"/>
    </row>
    <row r="117" spans="1:10" ht="60" x14ac:dyDescent="0.25">
      <c r="A117" s="178"/>
      <c r="B117" s="176"/>
      <c r="C117" s="186"/>
      <c r="D117" s="176"/>
      <c r="E117" s="176"/>
      <c r="F117" s="176"/>
      <c r="G117" s="6" t="s">
        <v>379</v>
      </c>
      <c r="H117" s="97" t="s">
        <v>385</v>
      </c>
      <c r="I117" s="99"/>
      <c r="J117" s="5"/>
    </row>
    <row r="118" spans="1:10" ht="120" x14ac:dyDescent="0.25">
      <c r="A118" s="23" t="s">
        <v>314</v>
      </c>
      <c r="B118" s="6" t="s">
        <v>195</v>
      </c>
      <c r="C118" s="6" t="s">
        <v>381</v>
      </c>
      <c r="D118" s="6" t="s">
        <v>381</v>
      </c>
      <c r="E118" s="6" t="s">
        <v>375</v>
      </c>
      <c r="F118" s="6" t="s">
        <v>225</v>
      </c>
      <c r="G118" s="6" t="s">
        <v>380</v>
      </c>
      <c r="H118" s="97" t="s">
        <v>385</v>
      </c>
      <c r="I118" s="99"/>
      <c r="J118" s="5"/>
    </row>
    <row r="119" spans="1:10" x14ac:dyDescent="0.25">
      <c r="A119" s="23"/>
      <c r="B119" s="83"/>
      <c r="C119" s="84"/>
      <c r="D119" s="84"/>
      <c r="E119" s="84"/>
      <c r="F119" s="84"/>
      <c r="G119" s="84"/>
      <c r="H119" s="98"/>
      <c r="I119" s="99"/>
      <c r="J119" s="5"/>
    </row>
    <row r="120" spans="1:10" x14ac:dyDescent="0.25">
      <c r="A120" s="23"/>
      <c r="B120" s="83"/>
      <c r="C120" s="84"/>
      <c r="D120" s="84"/>
      <c r="E120" s="84"/>
      <c r="F120" s="84"/>
      <c r="G120" s="84"/>
      <c r="H120" s="98"/>
      <c r="I120" s="99"/>
      <c r="J120" s="5"/>
    </row>
    <row r="121" spans="1:10" x14ac:dyDescent="0.25">
      <c r="A121" s="23"/>
      <c r="B121" s="83"/>
      <c r="C121" s="84"/>
      <c r="D121" s="84"/>
      <c r="E121" s="84"/>
      <c r="F121" s="84"/>
      <c r="G121" s="84"/>
      <c r="H121" s="98"/>
      <c r="I121" s="99"/>
      <c r="J121" s="5"/>
    </row>
    <row r="122" spans="1:10" ht="15.75" x14ac:dyDescent="0.25">
      <c r="A122" s="189" t="s">
        <v>464</v>
      </c>
      <c r="B122" s="189"/>
      <c r="C122" s="189"/>
      <c r="D122" s="189"/>
      <c r="E122" s="189"/>
      <c r="F122" s="189"/>
      <c r="G122" s="189"/>
      <c r="H122" s="189"/>
      <c r="I122" s="99"/>
      <c r="J122" s="5"/>
    </row>
    <row r="123" spans="1:10" ht="15.75" x14ac:dyDescent="0.25">
      <c r="A123" s="190" t="s">
        <v>465</v>
      </c>
      <c r="B123" s="190"/>
      <c r="C123" s="190"/>
      <c r="D123" s="190"/>
      <c r="E123" s="190"/>
      <c r="F123" s="190"/>
      <c r="G123" s="190"/>
      <c r="H123" s="190"/>
      <c r="I123" s="99"/>
      <c r="J123" s="5"/>
    </row>
    <row r="124" spans="1:10" ht="15.75" x14ac:dyDescent="0.25">
      <c r="A124" s="189" t="s">
        <v>50</v>
      </c>
      <c r="B124" s="189"/>
      <c r="C124" s="189"/>
      <c r="D124" s="189"/>
      <c r="E124" s="189"/>
      <c r="F124" s="189"/>
      <c r="G124" s="189"/>
      <c r="H124" s="189"/>
      <c r="I124" s="99"/>
      <c r="J124" s="5"/>
    </row>
    <row r="125" spans="1:10" s="85" customFormat="1" ht="44.25" customHeight="1" x14ac:dyDescent="0.25">
      <c r="A125" s="86" t="s">
        <v>466</v>
      </c>
      <c r="B125" s="187" t="s">
        <v>196</v>
      </c>
      <c r="C125" s="188"/>
      <c r="D125" s="188"/>
      <c r="E125" s="188"/>
      <c r="F125" s="188"/>
      <c r="G125" s="188"/>
      <c r="H125" s="188"/>
      <c r="I125" s="100">
        <f>4/4*100</f>
        <v>100</v>
      </c>
      <c r="J125" s="113"/>
    </row>
    <row r="126" spans="1:10" x14ac:dyDescent="0.25">
      <c r="A126" s="23" t="s">
        <v>53</v>
      </c>
      <c r="B126" s="127" t="s">
        <v>433</v>
      </c>
      <c r="C126" s="128"/>
      <c r="D126" s="128"/>
      <c r="E126" s="128"/>
      <c r="F126" s="128"/>
      <c r="G126" s="128"/>
      <c r="H126" s="128"/>
      <c r="I126" s="99"/>
      <c r="J126" s="5"/>
    </row>
    <row r="127" spans="1:10" x14ac:dyDescent="0.25">
      <c r="A127" s="179" t="s">
        <v>54</v>
      </c>
      <c r="B127" s="174" t="s">
        <v>475</v>
      </c>
      <c r="C127" s="185">
        <v>45996</v>
      </c>
      <c r="D127" s="185">
        <v>45996</v>
      </c>
      <c r="E127" s="174" t="s">
        <v>412</v>
      </c>
      <c r="F127" s="174" t="s">
        <v>426</v>
      </c>
      <c r="G127" s="181" t="s">
        <v>424</v>
      </c>
      <c r="H127" s="183" t="s">
        <v>385</v>
      </c>
      <c r="I127" s="99"/>
      <c r="J127" s="5"/>
    </row>
    <row r="128" spans="1:10" ht="152.25" customHeight="1" x14ac:dyDescent="0.25">
      <c r="A128" s="180"/>
      <c r="B128" s="176"/>
      <c r="C128" s="186"/>
      <c r="D128" s="186"/>
      <c r="E128" s="176"/>
      <c r="F128" s="176"/>
      <c r="G128" s="182"/>
      <c r="H128" s="184"/>
      <c r="I128" s="99"/>
      <c r="J128" s="174" t="s">
        <v>479</v>
      </c>
    </row>
    <row r="129" spans="1:10" x14ac:dyDescent="0.25">
      <c r="A129" s="177" t="s">
        <v>55</v>
      </c>
      <c r="B129" s="174" t="s">
        <v>476</v>
      </c>
      <c r="C129" s="185">
        <v>46007</v>
      </c>
      <c r="D129" s="185">
        <v>46002</v>
      </c>
      <c r="E129" s="174" t="s">
        <v>412</v>
      </c>
      <c r="F129" s="174" t="s">
        <v>482</v>
      </c>
      <c r="G129" s="181" t="s">
        <v>425</v>
      </c>
      <c r="H129" s="183" t="s">
        <v>385</v>
      </c>
      <c r="I129" s="99"/>
      <c r="J129" s="175"/>
    </row>
    <row r="130" spans="1:10" ht="87.75" customHeight="1" x14ac:dyDescent="0.25">
      <c r="A130" s="178"/>
      <c r="B130" s="176"/>
      <c r="C130" s="186"/>
      <c r="D130" s="186"/>
      <c r="E130" s="176"/>
      <c r="F130" s="176"/>
      <c r="G130" s="182"/>
      <c r="H130" s="184"/>
      <c r="I130" s="99"/>
      <c r="J130" s="176"/>
    </row>
    <row r="131" spans="1:10" ht="102.75" x14ac:dyDescent="0.25">
      <c r="A131" s="23" t="s">
        <v>124</v>
      </c>
      <c r="B131" s="6" t="s">
        <v>477</v>
      </c>
      <c r="C131" s="26">
        <v>46016</v>
      </c>
      <c r="D131" s="26">
        <v>46016</v>
      </c>
      <c r="E131" s="39" t="s">
        <v>412</v>
      </c>
      <c r="F131" s="6" t="s">
        <v>413</v>
      </c>
      <c r="G131" s="6" t="s">
        <v>415</v>
      </c>
      <c r="H131" s="97" t="s">
        <v>385</v>
      </c>
      <c r="I131" s="99"/>
      <c r="J131" s="5"/>
    </row>
    <row r="132" spans="1:10" ht="102.75" x14ac:dyDescent="0.25">
      <c r="A132" s="23" t="s">
        <v>126</v>
      </c>
      <c r="B132" s="6" t="s">
        <v>478</v>
      </c>
      <c r="C132" s="26">
        <v>46021</v>
      </c>
      <c r="D132" s="26">
        <v>46021</v>
      </c>
      <c r="E132" s="39" t="s">
        <v>412</v>
      </c>
      <c r="F132" s="6" t="s">
        <v>427</v>
      </c>
      <c r="G132" s="6" t="s">
        <v>414</v>
      </c>
      <c r="H132" s="97" t="s">
        <v>385</v>
      </c>
      <c r="I132" s="99"/>
      <c r="J132" s="5"/>
    </row>
  </sheetData>
  <mergeCells count="64">
    <mergeCell ref="A2:H2"/>
    <mergeCell ref="A3:H3"/>
    <mergeCell ref="J128:J130"/>
    <mergeCell ref="J83:J85"/>
    <mergeCell ref="B14:H14"/>
    <mergeCell ref="B19:H19"/>
    <mergeCell ref="B24:H24"/>
    <mergeCell ref="A4:H4"/>
    <mergeCell ref="B8:H8"/>
    <mergeCell ref="B7:H7"/>
    <mergeCell ref="B13:H13"/>
    <mergeCell ref="B41:H41"/>
    <mergeCell ref="B46:H46"/>
    <mergeCell ref="B51:H51"/>
    <mergeCell ref="B29:H29"/>
    <mergeCell ref="B30:H30"/>
    <mergeCell ref="B35:H35"/>
    <mergeCell ref="B40:H40"/>
    <mergeCell ref="B72:H72"/>
    <mergeCell ref="B73:H73"/>
    <mergeCell ref="B78:H78"/>
    <mergeCell ref="B56:H56"/>
    <mergeCell ref="B57:H57"/>
    <mergeCell ref="B62:H62"/>
    <mergeCell ref="B67:H67"/>
    <mergeCell ref="B83:H83"/>
    <mergeCell ref="B84:H84"/>
    <mergeCell ref="B89:H89"/>
    <mergeCell ref="B90:H90"/>
    <mergeCell ref="B95:H95"/>
    <mergeCell ref="G85:G88"/>
    <mergeCell ref="B112:H112"/>
    <mergeCell ref="B113:H113"/>
    <mergeCell ref="B125:H125"/>
    <mergeCell ref="B126:H126"/>
    <mergeCell ref="B96:H96"/>
    <mergeCell ref="B101:H101"/>
    <mergeCell ref="B102:H102"/>
    <mergeCell ref="B107:H107"/>
    <mergeCell ref="F116:F117"/>
    <mergeCell ref="A122:H122"/>
    <mergeCell ref="A123:H123"/>
    <mergeCell ref="A124:H124"/>
    <mergeCell ref="A116:A117"/>
    <mergeCell ref="B116:B117"/>
    <mergeCell ref="C116:C117"/>
    <mergeCell ref="D116:D117"/>
    <mergeCell ref="H127:H128"/>
    <mergeCell ref="F129:F130"/>
    <mergeCell ref="E129:E130"/>
    <mergeCell ref="D129:D130"/>
    <mergeCell ref="C129:C130"/>
    <mergeCell ref="G127:G128"/>
    <mergeCell ref="F127:F128"/>
    <mergeCell ref="E127:E128"/>
    <mergeCell ref="D127:D128"/>
    <mergeCell ref="C127:C128"/>
    <mergeCell ref="H129:H130"/>
    <mergeCell ref="A129:A130"/>
    <mergeCell ref="E116:E117"/>
    <mergeCell ref="B127:B128"/>
    <mergeCell ref="A127:A128"/>
    <mergeCell ref="G129:G130"/>
    <mergeCell ref="B129:B130"/>
  </mergeCells>
  <pageMargins left="0.11811023622047245" right="0.11811023622047245" top="0.15748031496062992" bottom="0.15748031496062992" header="0.31496062992125984" footer="0.31496062992125984"/>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H41"/>
  <sheetViews>
    <sheetView tabSelected="1" workbookViewId="0">
      <selection activeCell="L4" sqref="L4"/>
    </sheetView>
  </sheetViews>
  <sheetFormatPr defaultRowHeight="15" x14ac:dyDescent="0.25"/>
  <cols>
    <col min="2" max="2" width="13" customWidth="1"/>
    <col min="3" max="4" width="3.28515625" customWidth="1"/>
    <col min="5" max="5" width="3.28515625" hidden="1" customWidth="1"/>
    <col min="6" max="6" width="3.28515625" customWidth="1"/>
    <col min="7" max="7" width="4.7109375" customWidth="1"/>
    <col min="10" max="10" width="2.28515625" customWidth="1"/>
    <col min="11" max="11" width="8.7109375" customWidth="1"/>
    <col min="14" max="14" width="3.7109375" customWidth="1"/>
    <col min="15" max="15" width="5.42578125" customWidth="1"/>
    <col min="17" max="17" width="9.140625" customWidth="1"/>
    <col min="18" max="18" width="6.42578125" customWidth="1"/>
    <col min="19" max="19" width="3.28515625" customWidth="1"/>
    <col min="20" max="20" width="9.140625" customWidth="1"/>
    <col min="21" max="21" width="13.5703125" customWidth="1"/>
    <col min="22" max="22" width="4.42578125" customWidth="1"/>
    <col min="23" max="23" width="9.140625" customWidth="1"/>
    <col min="24" max="24" width="14.7109375" customWidth="1"/>
    <col min="25" max="25" width="5.140625" customWidth="1"/>
    <col min="26" max="27" width="9.140625" customWidth="1"/>
    <col min="28" max="28" width="6.7109375" customWidth="1"/>
    <col min="29" max="29" width="9.140625" customWidth="1"/>
    <col min="30" max="30" width="12.7109375" customWidth="1"/>
    <col min="31" max="31" width="4.85546875" customWidth="1"/>
    <col min="32" max="32" width="9.140625" customWidth="1"/>
    <col min="33" max="33" width="12.7109375" customWidth="1"/>
    <col min="34" max="34" width="6.42578125" customWidth="1"/>
    <col min="35" max="36" width="9.140625" customWidth="1"/>
    <col min="37" max="37" width="4.5703125" customWidth="1"/>
    <col min="38" max="39" width="9.140625" customWidth="1"/>
    <col min="40" max="40" width="3.5703125" customWidth="1"/>
    <col min="41" max="42" width="9.140625" customWidth="1"/>
    <col min="43" max="43" width="3.7109375" customWidth="1"/>
    <col min="44" max="44" width="9.140625" customWidth="1"/>
    <col min="45" max="45" width="17.7109375" customWidth="1"/>
    <col min="46" max="46" width="7.140625" customWidth="1"/>
    <col min="47" max="47" width="9.140625" customWidth="1"/>
    <col min="48" max="48" width="15.140625" customWidth="1"/>
    <col min="49" max="49" width="4" customWidth="1"/>
    <col min="50" max="51" width="9.140625" customWidth="1"/>
    <col min="52" max="52" width="14.42578125" customWidth="1"/>
    <col min="53" max="53" width="5.28515625" customWidth="1"/>
    <col min="54" max="56" width="9.140625" customWidth="1"/>
    <col min="57" max="57" width="10.28515625" customWidth="1"/>
    <col min="58" max="58" width="4.28515625" customWidth="1"/>
    <col min="59" max="60" width="9.140625" customWidth="1"/>
    <col min="61" max="61" width="6.42578125" customWidth="1"/>
    <col min="62" max="62" width="5.28515625" customWidth="1"/>
    <col min="63" max="63" width="9.140625" customWidth="1"/>
    <col min="64" max="64" width="7.42578125" customWidth="1"/>
    <col min="65" max="65" width="10.140625" customWidth="1"/>
    <col min="66" max="66" width="6.42578125" customWidth="1"/>
    <col min="67" max="67" width="9.7109375" customWidth="1"/>
    <col min="68" max="68" width="6.140625" customWidth="1"/>
    <col min="69" max="69" width="9.140625" customWidth="1"/>
    <col min="70" max="70" width="11.7109375" customWidth="1"/>
    <col min="72" max="72" width="9.140625" customWidth="1"/>
    <col min="73" max="73" width="7.42578125" customWidth="1"/>
    <col min="74" max="74" width="10.140625" customWidth="1"/>
    <col min="75" max="75" width="6.42578125" customWidth="1"/>
    <col min="76" max="76" width="9.7109375" customWidth="1"/>
    <col min="78" max="79" width="9.140625" customWidth="1"/>
    <col min="80" max="80" width="7.140625" customWidth="1"/>
    <col min="81" max="81" width="3.5703125" customWidth="1"/>
    <col min="82" max="82" width="7.42578125" customWidth="1"/>
    <col min="84" max="84" width="9.140625" customWidth="1"/>
    <col min="85" max="85" width="11.7109375" customWidth="1"/>
  </cols>
  <sheetData>
    <row r="1" spans="1:18" ht="93.75" customHeight="1" x14ac:dyDescent="0.25">
      <c r="A1" s="189" t="s">
        <v>386</v>
      </c>
      <c r="B1" s="189"/>
      <c r="C1" s="189"/>
      <c r="D1" s="189"/>
      <c r="E1" s="189"/>
      <c r="F1" s="189"/>
      <c r="G1" s="189"/>
      <c r="H1" s="189"/>
      <c r="I1" s="189"/>
      <c r="J1" s="189"/>
      <c r="K1" s="189"/>
      <c r="L1" s="189"/>
      <c r="M1" s="189"/>
      <c r="N1" s="189"/>
      <c r="O1" s="189"/>
      <c r="P1" s="189"/>
      <c r="Q1" s="189"/>
      <c r="R1" s="189"/>
    </row>
    <row r="2" spans="1:18" ht="20.25" customHeight="1" x14ac:dyDescent="0.25">
      <c r="A2" s="48"/>
      <c r="B2" s="48"/>
      <c r="C2" s="48"/>
      <c r="D2" s="48"/>
      <c r="E2" s="48"/>
      <c r="F2" s="48"/>
      <c r="G2" s="48"/>
      <c r="H2" s="48"/>
      <c r="I2" s="48"/>
      <c r="J2" s="48"/>
      <c r="K2" s="48"/>
      <c r="L2" s="48"/>
      <c r="M2" s="48"/>
      <c r="N2" s="48"/>
      <c r="O2" s="48"/>
      <c r="P2" s="48"/>
      <c r="Q2" s="48"/>
      <c r="R2" s="48"/>
    </row>
    <row r="3" spans="1:18" ht="68.25" customHeight="1" x14ac:dyDescent="0.25">
      <c r="A3" s="210" t="s">
        <v>468</v>
      </c>
      <c r="B3" s="211"/>
      <c r="C3" s="211"/>
      <c r="D3" s="211"/>
      <c r="E3" s="211"/>
      <c r="F3" s="211"/>
      <c r="G3" s="212"/>
      <c r="H3" s="48"/>
    </row>
    <row r="4" spans="1:18" x14ac:dyDescent="0.25">
      <c r="A4" s="36"/>
      <c r="B4" s="87"/>
      <c r="C4" s="87"/>
      <c r="D4" s="87"/>
      <c r="E4" s="87"/>
      <c r="F4" s="87"/>
      <c r="G4" s="37"/>
    </row>
    <row r="5" spans="1:18" x14ac:dyDescent="0.25">
      <c r="A5" s="50" t="s">
        <v>56</v>
      </c>
      <c r="B5" s="88">
        <f>((B13+I13)/2*50%)+(50%*B7)</f>
        <v>83.711256192878224</v>
      </c>
      <c r="C5" s="87"/>
      <c r="D5" s="87"/>
      <c r="E5" s="87"/>
      <c r="F5" s="87"/>
      <c r="G5" s="37"/>
    </row>
    <row r="6" spans="1:18" x14ac:dyDescent="0.25">
      <c r="A6" s="36"/>
      <c r="B6" s="87"/>
      <c r="C6" s="87"/>
      <c r="D6" s="87"/>
      <c r="E6" s="87"/>
      <c r="F6" s="87"/>
      <c r="G6" s="37"/>
    </row>
    <row r="7" spans="1:18" x14ac:dyDescent="0.25">
      <c r="A7" s="50" t="s">
        <v>47</v>
      </c>
      <c r="B7" s="89">
        <f>индикаторы!G10</f>
        <v>100</v>
      </c>
      <c r="C7" s="87"/>
      <c r="D7" s="87"/>
      <c r="E7" s="87"/>
      <c r="F7" s="87"/>
      <c r="G7" s="37"/>
    </row>
    <row r="8" spans="1:18" ht="12.75" customHeight="1" x14ac:dyDescent="0.25">
      <c r="A8" s="57"/>
      <c r="B8" s="55"/>
      <c r="C8" s="55"/>
      <c r="D8" s="55"/>
      <c r="E8" s="55"/>
      <c r="F8" s="55"/>
      <c r="G8" s="56"/>
    </row>
    <row r="11" spans="1:18" ht="72" customHeight="1" x14ac:dyDescent="0.25">
      <c r="A11" s="210" t="s">
        <v>451</v>
      </c>
      <c r="B11" s="211"/>
      <c r="C11" s="211"/>
      <c r="D11" s="211"/>
      <c r="E11" s="212"/>
      <c r="F11" s="48"/>
      <c r="G11" s="48"/>
      <c r="H11" s="210" t="s">
        <v>454</v>
      </c>
      <c r="I11" s="211"/>
      <c r="J11" s="211"/>
      <c r="K11" s="211"/>
      <c r="L11" s="212"/>
    </row>
    <row r="12" spans="1:18" x14ac:dyDescent="0.25">
      <c r="A12" s="36"/>
      <c r="B12" s="87"/>
      <c r="C12" s="87"/>
      <c r="D12" s="87"/>
      <c r="E12" s="37"/>
      <c r="H12" s="36"/>
      <c r="L12" s="37"/>
    </row>
    <row r="13" spans="1:18" x14ac:dyDescent="0.25">
      <c r="A13" s="52" t="s">
        <v>68</v>
      </c>
      <c r="B13" s="213">
        <f>(80%*((B23+M23+V23+AC23+AM23+AT23+AY23+BC23+BH23+BM23+BR23+BV23+CB23+CG23)/14))+(20%*B15)</f>
        <v>89.877344771512881</v>
      </c>
      <c r="C13" s="213"/>
      <c r="D13" s="87"/>
      <c r="E13" s="37"/>
      <c r="H13" s="52" t="s">
        <v>456</v>
      </c>
      <c r="I13" s="51">
        <f>(80%*B32)+(20%*I15)</f>
        <v>44.967680000000001</v>
      </c>
      <c r="L13" s="37"/>
    </row>
    <row r="14" spans="1:18" x14ac:dyDescent="0.25">
      <c r="A14" s="36"/>
      <c r="B14" s="87"/>
      <c r="C14" s="87"/>
      <c r="D14" s="87"/>
      <c r="E14" s="37"/>
      <c r="H14" s="36"/>
      <c r="L14" s="37"/>
    </row>
    <row r="15" spans="1:18" x14ac:dyDescent="0.25">
      <c r="A15" s="53" t="s">
        <v>67</v>
      </c>
      <c r="B15" s="214">
        <f>финансы!E18</f>
        <v>99.631293684441985</v>
      </c>
      <c r="C15" s="214"/>
      <c r="D15" s="55"/>
      <c r="E15" s="56"/>
      <c r="H15" s="53" t="s">
        <v>450</v>
      </c>
      <c r="I15" s="54">
        <f>финансы!E80</f>
        <v>48.838400000000007</v>
      </c>
      <c r="J15" s="55"/>
      <c r="K15" s="55"/>
      <c r="L15" s="56"/>
    </row>
    <row r="19" spans="1:86" ht="18.75" customHeight="1" x14ac:dyDescent="0.25"/>
    <row r="20" spans="1:86" s="7" customFormat="1" ht="15" customHeight="1" x14ac:dyDescent="0.25">
      <c r="A20" s="149" t="s">
        <v>436</v>
      </c>
      <c r="B20" s="149"/>
      <c r="C20" s="149"/>
      <c r="D20" s="149"/>
      <c r="E20" s="149"/>
      <c r="F20" s="149"/>
      <c r="H20" s="195" t="s">
        <v>448</v>
      </c>
      <c r="I20" s="196"/>
      <c r="J20" s="196"/>
      <c r="K20" s="196"/>
      <c r="L20" s="196"/>
      <c r="M20" s="196"/>
      <c r="N20" s="196"/>
      <c r="O20" s="196"/>
      <c r="P20" s="196"/>
      <c r="Q20" s="196"/>
      <c r="R20" s="197"/>
      <c r="T20" s="149" t="s">
        <v>438</v>
      </c>
      <c r="U20" s="149"/>
      <c r="V20" s="149"/>
      <c r="W20" s="149"/>
      <c r="X20" s="149"/>
      <c r="Z20" s="195" t="s">
        <v>439</v>
      </c>
      <c r="AA20" s="196"/>
      <c r="AB20" s="196"/>
      <c r="AC20" s="196"/>
      <c r="AD20" s="196"/>
      <c r="AE20" s="196"/>
      <c r="AF20" s="196"/>
      <c r="AG20" s="197"/>
      <c r="AI20" s="195" t="s">
        <v>440</v>
      </c>
      <c r="AJ20" s="196"/>
      <c r="AK20" s="196"/>
      <c r="AL20" s="196"/>
      <c r="AM20" s="196"/>
      <c r="AN20" s="196"/>
      <c r="AO20" s="196"/>
      <c r="AP20" s="197"/>
      <c r="AR20" s="195" t="s">
        <v>441</v>
      </c>
      <c r="AS20" s="196"/>
      <c r="AT20" s="196"/>
      <c r="AU20" s="196"/>
      <c r="AV20" s="197"/>
      <c r="AX20" s="195" t="s">
        <v>442</v>
      </c>
      <c r="AY20" s="196"/>
      <c r="AZ20" s="197"/>
      <c r="BB20" s="195" t="s">
        <v>443</v>
      </c>
      <c r="BC20" s="196"/>
      <c r="BD20" s="196"/>
      <c r="BE20" s="197"/>
      <c r="BG20" s="195" t="s">
        <v>444</v>
      </c>
      <c r="BH20" s="196"/>
      <c r="BI20" s="197"/>
      <c r="BK20" s="204" t="s">
        <v>445</v>
      </c>
      <c r="BL20" s="205"/>
      <c r="BM20" s="205"/>
      <c r="BN20" s="205"/>
      <c r="BO20" s="206"/>
      <c r="BQ20" s="204" t="s">
        <v>446</v>
      </c>
      <c r="BR20" s="206"/>
      <c r="BT20" s="195" t="s">
        <v>457</v>
      </c>
      <c r="BU20" s="196"/>
      <c r="BV20" s="196"/>
      <c r="BW20" s="196"/>
      <c r="BX20" s="197"/>
      <c r="BZ20" s="195" t="s">
        <v>458</v>
      </c>
      <c r="CA20" s="196"/>
      <c r="CB20" s="196"/>
      <c r="CC20" s="196"/>
      <c r="CD20" s="197"/>
      <c r="CF20" s="195" t="s">
        <v>459</v>
      </c>
      <c r="CG20" s="197"/>
    </row>
    <row r="21" spans="1:86" s="7" customFormat="1" ht="66" customHeight="1" x14ac:dyDescent="0.25">
      <c r="A21" s="149"/>
      <c r="B21" s="149"/>
      <c r="C21" s="149"/>
      <c r="D21" s="149"/>
      <c r="E21" s="149"/>
      <c r="F21" s="149"/>
      <c r="H21" s="198"/>
      <c r="I21" s="155"/>
      <c r="J21" s="155"/>
      <c r="K21" s="155"/>
      <c r="L21" s="155"/>
      <c r="M21" s="155"/>
      <c r="N21" s="155"/>
      <c r="O21" s="155"/>
      <c r="P21" s="155"/>
      <c r="Q21" s="155"/>
      <c r="R21" s="199"/>
      <c r="T21" s="149"/>
      <c r="U21" s="149"/>
      <c r="V21" s="149"/>
      <c r="W21" s="149"/>
      <c r="X21" s="149"/>
      <c r="Z21" s="198"/>
      <c r="AA21" s="155"/>
      <c r="AB21" s="155"/>
      <c r="AC21" s="155"/>
      <c r="AD21" s="155"/>
      <c r="AE21" s="155"/>
      <c r="AF21" s="155"/>
      <c r="AG21" s="199"/>
      <c r="AI21" s="198"/>
      <c r="AJ21" s="155"/>
      <c r="AK21" s="155"/>
      <c r="AL21" s="155"/>
      <c r="AM21" s="155"/>
      <c r="AN21" s="155"/>
      <c r="AO21" s="155"/>
      <c r="AP21" s="199"/>
      <c r="AR21" s="198"/>
      <c r="AS21" s="155"/>
      <c r="AT21" s="155"/>
      <c r="AU21" s="155"/>
      <c r="AV21" s="199"/>
      <c r="AX21" s="198"/>
      <c r="AY21" s="155"/>
      <c r="AZ21" s="199"/>
      <c r="BB21" s="198"/>
      <c r="BC21" s="155"/>
      <c r="BD21" s="155"/>
      <c r="BE21" s="199"/>
      <c r="BG21" s="198"/>
      <c r="BH21" s="155"/>
      <c r="BI21" s="199"/>
      <c r="BK21" s="207"/>
      <c r="BL21" s="208"/>
      <c r="BM21" s="208"/>
      <c r="BN21" s="208"/>
      <c r="BO21" s="209"/>
      <c r="BQ21" s="207"/>
      <c r="BR21" s="209"/>
      <c r="BT21" s="198"/>
      <c r="BU21" s="155"/>
      <c r="BV21" s="155"/>
      <c r="BW21" s="155"/>
      <c r="BX21" s="199"/>
      <c r="BZ21" s="198"/>
      <c r="CA21" s="155"/>
      <c r="CB21" s="155"/>
      <c r="CC21" s="155"/>
      <c r="CD21" s="199"/>
      <c r="CF21" s="198"/>
      <c r="CG21" s="199"/>
    </row>
    <row r="22" spans="1:86" x14ac:dyDescent="0.25">
      <c r="A22" s="36"/>
      <c r="B22" s="87"/>
      <c r="C22" s="87"/>
      <c r="D22" s="87"/>
      <c r="E22" s="87"/>
      <c r="F22" s="37"/>
      <c r="H22" s="36"/>
      <c r="I22" s="87"/>
      <c r="J22" s="87"/>
      <c r="K22" s="87"/>
      <c r="L22" s="87"/>
      <c r="M22" s="87"/>
      <c r="N22" s="87"/>
      <c r="O22" s="87"/>
      <c r="P22" s="87"/>
      <c r="Q22" s="87"/>
      <c r="R22" s="37"/>
      <c r="T22" s="36"/>
      <c r="U22" s="87"/>
      <c r="V22" s="87"/>
      <c r="W22" s="87"/>
      <c r="X22" s="37"/>
      <c r="Z22" s="36"/>
      <c r="AA22" s="87"/>
      <c r="AB22" s="87"/>
      <c r="AC22" s="87"/>
      <c r="AD22" s="87"/>
      <c r="AE22" s="87"/>
      <c r="AF22" s="87"/>
      <c r="AG22" s="37"/>
      <c r="AI22" s="36"/>
      <c r="AJ22" s="87"/>
      <c r="AK22" s="87"/>
      <c r="AL22" s="87"/>
      <c r="AM22" s="87"/>
      <c r="AN22" s="87"/>
      <c r="AO22" s="87"/>
      <c r="AP22" s="37"/>
      <c r="AR22" s="36"/>
      <c r="AS22" s="87"/>
      <c r="AT22" s="87"/>
      <c r="AU22" s="87"/>
      <c r="AV22" s="37"/>
      <c r="AX22" s="58"/>
      <c r="AY22" s="112"/>
      <c r="AZ22" s="115"/>
      <c r="BB22" s="36"/>
      <c r="BC22" s="87"/>
      <c r="BD22" s="87"/>
      <c r="BE22" s="37"/>
      <c r="BG22" s="36"/>
      <c r="BH22" s="87"/>
      <c r="BI22" s="37"/>
      <c r="BK22" s="58"/>
      <c r="BL22" s="112"/>
      <c r="BM22" s="112"/>
      <c r="BN22" s="112"/>
      <c r="BO22" s="115"/>
      <c r="BQ22" s="36"/>
      <c r="BR22" s="37"/>
      <c r="BT22" s="36"/>
      <c r="BU22" s="87"/>
      <c r="BV22" s="87"/>
      <c r="BW22" s="87"/>
      <c r="BX22" s="37"/>
      <c r="BZ22" s="36"/>
      <c r="CA22" s="87"/>
      <c r="CB22" s="87"/>
      <c r="CC22" s="87"/>
      <c r="CD22" s="37"/>
      <c r="CF22" s="36"/>
      <c r="CG22" s="37"/>
    </row>
    <row r="23" spans="1:86" x14ac:dyDescent="0.25">
      <c r="A23" s="42" t="s">
        <v>58</v>
      </c>
      <c r="B23" s="92">
        <f>(70%*B25)+(30%*B24)</f>
        <v>100</v>
      </c>
      <c r="C23" s="93"/>
      <c r="D23" s="90"/>
      <c r="E23" s="90"/>
      <c r="F23" s="38"/>
      <c r="H23" s="36"/>
      <c r="I23" s="87"/>
      <c r="J23" s="87"/>
      <c r="K23" s="87"/>
      <c r="L23" s="42" t="s">
        <v>59</v>
      </c>
      <c r="M23" s="92">
        <f>(70%*M25)+(30%*M24)</f>
        <v>97.520921770770158</v>
      </c>
      <c r="N23" s="93"/>
      <c r="O23" s="87"/>
      <c r="P23" s="87"/>
      <c r="Q23" s="87"/>
      <c r="R23" s="37"/>
      <c r="T23" s="36"/>
      <c r="U23" s="42" t="s">
        <v>60</v>
      </c>
      <c r="V23" s="200">
        <f>(70%*V25)+(30%*V24)</f>
        <v>99.695652173913032</v>
      </c>
      <c r="W23" s="200"/>
      <c r="X23" s="37"/>
      <c r="Z23" s="36"/>
      <c r="AA23" s="87"/>
      <c r="AB23" s="42" t="s">
        <v>387</v>
      </c>
      <c r="AC23" s="200">
        <f>(70%*AC25)+(30%*AC24)</f>
        <v>98.898148148148138</v>
      </c>
      <c r="AD23" s="200"/>
      <c r="AE23" s="87"/>
      <c r="AF23" s="87"/>
      <c r="AG23" s="37"/>
      <c r="AI23" s="36"/>
      <c r="AJ23" s="87"/>
      <c r="AK23" s="87"/>
      <c r="AL23" s="42" t="s">
        <v>390</v>
      </c>
      <c r="AM23" s="200">
        <f>(70%*AM25)+(30%*AM24)</f>
        <v>100</v>
      </c>
      <c r="AN23" s="200"/>
      <c r="AO23" s="87"/>
      <c r="AP23" s="37"/>
      <c r="AR23" s="36"/>
      <c r="AS23" s="42" t="s">
        <v>393</v>
      </c>
      <c r="AT23" s="200">
        <f>(70%*AT25)+(30%*AT24)</f>
        <v>93.480121212121205</v>
      </c>
      <c r="AU23" s="200"/>
      <c r="AV23" s="37"/>
      <c r="AX23" s="116" t="s">
        <v>396</v>
      </c>
      <c r="AY23" s="117">
        <f>(70%*AY25)+(30%*AY24)</f>
        <v>0</v>
      </c>
      <c r="AZ23" s="118"/>
      <c r="BB23" s="44" t="s">
        <v>399</v>
      </c>
      <c r="BC23" s="92">
        <f>(70%*BC25)+(30%*BC24)</f>
        <v>97.661999999999992</v>
      </c>
      <c r="BD23" s="93"/>
      <c r="BE23" s="37"/>
      <c r="BG23" s="44" t="s">
        <v>402</v>
      </c>
      <c r="BH23" s="200">
        <f>(70%*BH25)+(30%*BH24)</f>
        <v>100</v>
      </c>
      <c r="BI23" s="200"/>
      <c r="BK23" s="58"/>
      <c r="BL23" s="59" t="s">
        <v>405</v>
      </c>
      <c r="BM23" s="117">
        <f>(70%*BM25)+(30%*BM24)</f>
        <v>87.216101694915238</v>
      </c>
      <c r="BN23" s="118"/>
      <c r="BO23" s="115"/>
      <c r="BQ23" s="44" t="s">
        <v>408</v>
      </c>
      <c r="BR23" s="92">
        <f>(70%*BR25)+(30%*BR24)</f>
        <v>93</v>
      </c>
      <c r="BS23" s="93"/>
      <c r="BT23" s="36"/>
      <c r="BU23" s="44" t="s">
        <v>405</v>
      </c>
      <c r="BV23" s="92">
        <f>(70%*BV25)+(30%*BV24)</f>
        <v>100</v>
      </c>
      <c r="BW23" s="87"/>
      <c r="BX23" s="37"/>
      <c r="BZ23" s="36"/>
      <c r="CA23" s="42" t="s">
        <v>390</v>
      </c>
      <c r="CB23" s="200">
        <f>(70%*CB25)+(30%*CB24)</f>
        <v>86.281060606060606</v>
      </c>
      <c r="CC23" s="200"/>
      <c r="CD23" s="37"/>
      <c r="CF23" s="44" t="s">
        <v>408</v>
      </c>
      <c r="CG23" s="92">
        <f>(70%*CG25)+(30%*CG24)</f>
        <v>70.39</v>
      </c>
      <c r="CH23" s="93"/>
    </row>
    <row r="24" spans="1:86" x14ac:dyDescent="0.25">
      <c r="A24" s="42" t="s">
        <v>65</v>
      </c>
      <c r="B24" s="43">
        <f>'контрольные точки, мероприятия'!I7</f>
        <v>100</v>
      </c>
      <c r="C24" s="90"/>
      <c r="D24" s="90"/>
      <c r="E24" s="90"/>
      <c r="F24" s="38"/>
      <c r="H24" s="36"/>
      <c r="I24" s="87"/>
      <c r="J24" s="87"/>
      <c r="K24" s="87"/>
      <c r="L24" s="42" t="s">
        <v>61</v>
      </c>
      <c r="M24" s="49">
        <v>100</v>
      </c>
      <c r="N24" s="87"/>
      <c r="O24" s="87"/>
      <c r="P24" s="87"/>
      <c r="Q24" s="87"/>
      <c r="R24" s="37"/>
      <c r="T24" s="36"/>
      <c r="U24" s="42" t="s">
        <v>63</v>
      </c>
      <c r="V24" s="200">
        <f>'контрольные точки, мероприятия'!I29</f>
        <v>100</v>
      </c>
      <c r="W24" s="200"/>
      <c r="X24" s="37"/>
      <c r="Z24" s="36"/>
      <c r="AA24" s="87"/>
      <c r="AB24" s="42" t="s">
        <v>388</v>
      </c>
      <c r="AC24" s="215">
        <f>'контрольные точки, мероприятия'!I40</f>
        <v>100</v>
      </c>
      <c r="AD24" s="216"/>
      <c r="AE24" s="87"/>
      <c r="AF24" s="87"/>
      <c r="AG24" s="37"/>
      <c r="AI24" s="36"/>
      <c r="AJ24" s="87"/>
      <c r="AK24" s="87"/>
      <c r="AL24" s="42" t="s">
        <v>391</v>
      </c>
      <c r="AM24" s="215">
        <f>'контрольные точки, мероприятия'!I56</f>
        <v>100</v>
      </c>
      <c r="AN24" s="216"/>
      <c r="AO24" s="87"/>
      <c r="AP24" s="37"/>
      <c r="AR24" s="36"/>
      <c r="AS24" s="42" t="s">
        <v>394</v>
      </c>
      <c r="AT24" s="215">
        <f>'контрольные точки, мероприятия'!I72</f>
        <v>100</v>
      </c>
      <c r="AU24" s="216"/>
      <c r="AV24" s="37"/>
      <c r="AX24" s="116" t="s">
        <v>397</v>
      </c>
      <c r="AY24" s="60">
        <f>'контрольные точки, мероприятия'!I83</f>
        <v>0</v>
      </c>
      <c r="AZ24" s="115"/>
      <c r="BB24" s="44" t="s">
        <v>400</v>
      </c>
      <c r="BC24" s="43">
        <f>'контрольные точки, мероприятия'!I89</f>
        <v>100</v>
      </c>
      <c r="BD24" s="87"/>
      <c r="BE24" s="37"/>
      <c r="BG24" s="44" t="s">
        <v>403</v>
      </c>
      <c r="BH24" s="43">
        <f>'контрольные точки, мероприятия'!I95</f>
        <v>100</v>
      </c>
      <c r="BI24" s="37"/>
      <c r="BK24" s="58"/>
      <c r="BL24" s="59" t="s">
        <v>406</v>
      </c>
      <c r="BM24" s="60">
        <f>'контрольные точки, мероприятия'!I101</f>
        <v>100</v>
      </c>
      <c r="BN24" s="112"/>
      <c r="BO24" s="115"/>
      <c r="BQ24" s="44" t="s">
        <v>409</v>
      </c>
      <c r="BR24" s="43">
        <f>'контрольные точки, мероприятия'!I112</f>
        <v>100</v>
      </c>
      <c r="BT24" s="36"/>
      <c r="BU24" s="44" t="s">
        <v>406</v>
      </c>
      <c r="BV24" s="43">
        <v>100</v>
      </c>
      <c r="BW24" s="87"/>
      <c r="BX24" s="37"/>
      <c r="BZ24" s="36"/>
      <c r="CA24" s="42" t="s">
        <v>391</v>
      </c>
      <c r="CB24" s="215">
        <v>100</v>
      </c>
      <c r="CC24" s="216"/>
      <c r="CD24" s="37"/>
      <c r="CF24" s="44" t="s">
        <v>409</v>
      </c>
      <c r="CG24" s="43">
        <v>100</v>
      </c>
    </row>
    <row r="25" spans="1:86" x14ac:dyDescent="0.25">
      <c r="A25" s="42" t="s">
        <v>66</v>
      </c>
      <c r="B25" s="43">
        <f>показатели!Q29</f>
        <v>100</v>
      </c>
      <c r="C25" s="90"/>
      <c r="D25" s="90"/>
      <c r="E25" s="90"/>
      <c r="F25" s="38"/>
      <c r="H25" s="36"/>
      <c r="I25" s="87"/>
      <c r="J25" s="87"/>
      <c r="K25" s="87"/>
      <c r="L25" s="42" t="s">
        <v>62</v>
      </c>
      <c r="M25" s="43">
        <f>показатели!Q32</f>
        <v>96.458459672528804</v>
      </c>
      <c r="N25" s="87"/>
      <c r="O25" s="87"/>
      <c r="P25" s="87"/>
      <c r="Q25" s="87"/>
      <c r="R25" s="37"/>
      <c r="T25" s="36"/>
      <c r="U25" s="42" t="s">
        <v>64</v>
      </c>
      <c r="V25" s="200">
        <f>показатели!Q42</f>
        <v>99.565217391304344</v>
      </c>
      <c r="W25" s="200"/>
      <c r="X25" s="37"/>
      <c r="Z25" s="36"/>
      <c r="AA25" s="87"/>
      <c r="AB25" s="42" t="s">
        <v>389</v>
      </c>
      <c r="AC25" s="215">
        <f>показатели!Q49</f>
        <v>98.425925925925924</v>
      </c>
      <c r="AD25" s="216"/>
      <c r="AE25" s="87"/>
      <c r="AF25" s="87"/>
      <c r="AG25" s="37"/>
      <c r="AI25" s="36"/>
      <c r="AJ25" s="87"/>
      <c r="AK25" s="87"/>
      <c r="AL25" s="42" t="s">
        <v>392</v>
      </c>
      <c r="AM25" s="215">
        <f>показатели!Q59</f>
        <v>100</v>
      </c>
      <c r="AN25" s="216"/>
      <c r="AO25" s="87"/>
      <c r="AP25" s="37"/>
      <c r="AR25" s="36"/>
      <c r="AS25" s="42" t="s">
        <v>395</v>
      </c>
      <c r="AT25" s="215">
        <f>показатели!Q69</f>
        <v>90.685887445887445</v>
      </c>
      <c r="AU25" s="216"/>
      <c r="AV25" s="37"/>
      <c r="AX25" s="116" t="s">
        <v>398</v>
      </c>
      <c r="AY25" s="60">
        <f>показатели!Q76</f>
        <v>0</v>
      </c>
      <c r="AZ25" s="115"/>
      <c r="BB25" s="44" t="s">
        <v>401</v>
      </c>
      <c r="BC25" s="43">
        <f>показатели!Q80</f>
        <v>96.66</v>
      </c>
      <c r="BD25" s="87"/>
      <c r="BE25" s="37"/>
      <c r="BG25" s="44" t="s">
        <v>404</v>
      </c>
      <c r="BH25" s="43">
        <f>показатели!Q84</f>
        <v>100</v>
      </c>
      <c r="BI25" s="37"/>
      <c r="BK25" s="58"/>
      <c r="BL25" s="59" t="s">
        <v>407</v>
      </c>
      <c r="BM25" s="60">
        <f>показатели!Q88</f>
        <v>81.737288135593218</v>
      </c>
      <c r="BN25" s="112"/>
      <c r="BO25" s="115"/>
      <c r="BQ25" s="44" t="s">
        <v>410</v>
      </c>
      <c r="BR25" s="43">
        <f>показатели!Q95</f>
        <v>90</v>
      </c>
      <c r="BT25" s="36"/>
      <c r="BU25" s="44" t="s">
        <v>407</v>
      </c>
      <c r="BV25" s="43">
        <v>100</v>
      </c>
      <c r="BW25" s="87"/>
      <c r="BX25" s="37"/>
      <c r="BZ25" s="36"/>
      <c r="CA25" s="42" t="s">
        <v>392</v>
      </c>
      <c r="CB25" s="215">
        <f>показатели!Q10</f>
        <v>80.401515151515156</v>
      </c>
      <c r="CC25" s="216"/>
      <c r="CD25" s="37"/>
      <c r="CF25" s="44" t="s">
        <v>410</v>
      </c>
      <c r="CG25" s="43">
        <f>показатели!Q23</f>
        <v>57.7</v>
      </c>
    </row>
    <row r="26" spans="1:86" x14ac:dyDescent="0.25">
      <c r="A26" s="57"/>
      <c r="B26" s="55"/>
      <c r="C26" s="55"/>
      <c r="D26" s="55"/>
      <c r="E26" s="55"/>
      <c r="F26" s="56"/>
      <c r="H26" s="57"/>
      <c r="I26" s="55"/>
      <c r="J26" s="55"/>
      <c r="K26" s="55"/>
      <c r="L26" s="55"/>
      <c r="M26" s="55"/>
      <c r="N26" s="55"/>
      <c r="O26" s="55"/>
      <c r="P26" s="55"/>
      <c r="Q26" s="55"/>
      <c r="R26" s="56"/>
      <c r="T26" s="57"/>
      <c r="U26" s="55"/>
      <c r="V26" s="55"/>
      <c r="W26" s="55"/>
      <c r="X26" s="56"/>
      <c r="Z26" s="57"/>
      <c r="AA26" s="55"/>
      <c r="AB26" s="55"/>
      <c r="AC26" s="55"/>
      <c r="AD26" s="55"/>
      <c r="AE26" s="55"/>
      <c r="AF26" s="55"/>
      <c r="AG26" s="56"/>
      <c r="AI26" s="57"/>
      <c r="AJ26" s="55"/>
      <c r="AK26" s="55"/>
      <c r="AL26" s="55"/>
      <c r="AM26" s="55"/>
      <c r="AN26" s="55"/>
      <c r="AO26" s="55"/>
      <c r="AP26" s="56"/>
      <c r="AR26" s="57"/>
      <c r="AS26" s="55"/>
      <c r="AT26" s="55"/>
      <c r="AU26" s="55"/>
      <c r="AV26" s="56"/>
      <c r="AX26" s="119"/>
      <c r="AY26" s="120"/>
      <c r="AZ26" s="121"/>
      <c r="BB26" s="57"/>
      <c r="BC26" s="55"/>
      <c r="BD26" s="55"/>
      <c r="BE26" s="56"/>
      <c r="BG26" s="57"/>
      <c r="BH26" s="55"/>
      <c r="BI26" s="56"/>
      <c r="BK26" s="119"/>
      <c r="BL26" s="120"/>
      <c r="BM26" s="120"/>
      <c r="BN26" s="120"/>
      <c r="BO26" s="121"/>
      <c r="BQ26" s="57"/>
      <c r="BR26" s="56"/>
      <c r="BT26" s="57"/>
      <c r="BU26" s="55"/>
      <c r="BV26" s="55"/>
      <c r="BW26" s="55"/>
      <c r="BX26" s="56"/>
      <c r="BZ26" s="57"/>
      <c r="CA26" s="55"/>
      <c r="CB26" s="55"/>
      <c r="CC26" s="55"/>
      <c r="CD26" s="56"/>
      <c r="CF26" s="36"/>
      <c r="CG26" s="37"/>
    </row>
    <row r="27" spans="1:86" ht="60" customHeight="1" x14ac:dyDescent="0.25">
      <c r="AX27" s="204" t="s">
        <v>480</v>
      </c>
      <c r="AY27" s="205"/>
      <c r="AZ27" s="206"/>
      <c r="BK27" s="195" t="s">
        <v>481</v>
      </c>
      <c r="BL27" s="196"/>
      <c r="BM27" s="196"/>
      <c r="BN27" s="196"/>
      <c r="BO27" s="197"/>
      <c r="BZ27" s="195" t="s">
        <v>481</v>
      </c>
      <c r="CA27" s="196"/>
      <c r="CB27" s="196"/>
      <c r="CC27" s="196"/>
      <c r="CD27" s="197"/>
      <c r="CE27" s="7"/>
      <c r="CF27" s="151" t="s">
        <v>473</v>
      </c>
      <c r="CG27" s="152"/>
      <c r="CH27" s="153"/>
    </row>
    <row r="28" spans="1:86" x14ac:dyDescent="0.25">
      <c r="AX28" s="224"/>
      <c r="AY28" s="225"/>
      <c r="AZ28" s="226"/>
      <c r="BK28" s="201"/>
      <c r="BL28" s="202"/>
      <c r="BM28" s="202"/>
      <c r="BN28" s="202"/>
      <c r="BO28" s="203"/>
      <c r="BZ28" s="201"/>
      <c r="CA28" s="202"/>
      <c r="CB28" s="202"/>
      <c r="CC28" s="202"/>
      <c r="CD28" s="203"/>
      <c r="CE28" s="7"/>
      <c r="CF28" s="91"/>
      <c r="CG28" s="91"/>
      <c r="CH28" s="91"/>
    </row>
    <row r="29" spans="1:86" ht="51" customHeight="1" x14ac:dyDescent="0.25">
      <c r="A29" s="217" t="s">
        <v>469</v>
      </c>
      <c r="B29" s="218"/>
      <c r="C29" s="218"/>
      <c r="D29" s="218"/>
      <c r="E29" s="218"/>
      <c r="F29" s="218"/>
      <c r="G29" s="218"/>
      <c r="H29" s="218"/>
      <c r="I29" s="219"/>
      <c r="AX29" s="207"/>
      <c r="AY29" s="208"/>
      <c r="AZ29" s="209"/>
      <c r="BK29" s="198"/>
      <c r="BL29" s="155"/>
      <c r="BM29" s="155"/>
      <c r="BN29" s="155"/>
      <c r="BO29" s="199"/>
      <c r="BZ29" s="198"/>
      <c r="CA29" s="155"/>
      <c r="CB29" s="155"/>
      <c r="CC29" s="155"/>
      <c r="CD29" s="199"/>
      <c r="CE29" s="7"/>
      <c r="CF29" s="91"/>
      <c r="CG29" s="91"/>
      <c r="CH29" s="91"/>
    </row>
    <row r="30" spans="1:86" ht="51" customHeight="1" x14ac:dyDescent="0.25">
      <c r="A30" s="195" t="s">
        <v>455</v>
      </c>
      <c r="B30" s="196"/>
      <c r="C30" s="196"/>
      <c r="D30" s="196"/>
      <c r="E30" s="196"/>
      <c r="F30" s="196"/>
      <c r="G30" s="196"/>
      <c r="H30" s="196"/>
      <c r="I30" s="197"/>
      <c r="CF30" s="91"/>
      <c r="CG30" s="91"/>
      <c r="CH30" s="91"/>
    </row>
    <row r="31" spans="1:86" x14ac:dyDescent="0.25">
      <c r="A31" s="58"/>
      <c r="B31" s="112"/>
      <c r="C31" s="220"/>
      <c r="D31" s="220"/>
      <c r="E31" s="220"/>
      <c r="F31" s="220"/>
      <c r="G31" s="220"/>
      <c r="H31" s="220"/>
      <c r="I31" s="221"/>
    </row>
    <row r="32" spans="1:86" x14ac:dyDescent="0.25">
      <c r="A32" s="59" t="s">
        <v>58</v>
      </c>
      <c r="B32" s="60">
        <f>(70%*B34)+(30%*B33)</f>
        <v>44</v>
      </c>
      <c r="C32" s="220"/>
      <c r="D32" s="220"/>
      <c r="E32" s="220"/>
      <c r="F32" s="220"/>
      <c r="G32" s="220"/>
      <c r="H32" s="220"/>
      <c r="I32" s="221"/>
    </row>
    <row r="33" spans="1:9" x14ac:dyDescent="0.25">
      <c r="A33" s="59" t="s">
        <v>65</v>
      </c>
      <c r="B33" s="60">
        <f>'контрольные точки, мероприятия'!I125</f>
        <v>100</v>
      </c>
      <c r="C33" s="220"/>
      <c r="D33" s="220"/>
      <c r="E33" s="220"/>
      <c r="F33" s="220"/>
      <c r="G33" s="220"/>
      <c r="H33" s="220"/>
      <c r="I33" s="221"/>
    </row>
    <row r="34" spans="1:9" x14ac:dyDescent="0.25">
      <c r="A34" s="59" t="s">
        <v>66</v>
      </c>
      <c r="B34" s="60">
        <f>показатели!Q105</f>
        <v>20</v>
      </c>
      <c r="C34" s="220"/>
      <c r="D34" s="220"/>
      <c r="E34" s="220"/>
      <c r="F34" s="220"/>
      <c r="G34" s="220"/>
      <c r="H34" s="220"/>
      <c r="I34" s="221"/>
    </row>
    <row r="35" spans="1:9" x14ac:dyDescent="0.25">
      <c r="A35" s="119"/>
      <c r="B35" s="120"/>
      <c r="C35" s="222"/>
      <c r="D35" s="222"/>
      <c r="E35" s="222"/>
      <c r="F35" s="222"/>
      <c r="G35" s="222"/>
      <c r="H35" s="222"/>
      <c r="I35" s="223"/>
    </row>
    <row r="36" spans="1:9" x14ac:dyDescent="0.25">
      <c r="A36" s="195" t="s">
        <v>483</v>
      </c>
      <c r="B36" s="196"/>
      <c r="C36" s="196"/>
      <c r="D36" s="196"/>
      <c r="E36" s="196"/>
      <c r="F36" s="196"/>
      <c r="G36" s="196"/>
      <c r="H36" s="196"/>
      <c r="I36" s="197"/>
    </row>
    <row r="37" spans="1:9" x14ac:dyDescent="0.25">
      <c r="A37" s="201"/>
      <c r="B37" s="202"/>
      <c r="C37" s="202"/>
      <c r="D37" s="202"/>
      <c r="E37" s="202"/>
      <c r="F37" s="202"/>
      <c r="G37" s="202"/>
      <c r="H37" s="202"/>
      <c r="I37" s="203"/>
    </row>
    <row r="38" spans="1:9" x14ac:dyDescent="0.25">
      <c r="A38" s="201"/>
      <c r="B38" s="202"/>
      <c r="C38" s="202"/>
      <c r="D38" s="202"/>
      <c r="E38" s="202"/>
      <c r="F38" s="202"/>
      <c r="G38" s="202"/>
      <c r="H38" s="202"/>
      <c r="I38" s="203"/>
    </row>
    <row r="39" spans="1:9" x14ac:dyDescent="0.25">
      <c r="A39" s="201"/>
      <c r="B39" s="202"/>
      <c r="C39" s="202"/>
      <c r="D39" s="202"/>
      <c r="E39" s="202"/>
      <c r="F39" s="202"/>
      <c r="G39" s="202"/>
      <c r="H39" s="202"/>
      <c r="I39" s="203"/>
    </row>
    <row r="40" spans="1:9" x14ac:dyDescent="0.25">
      <c r="A40" s="201"/>
      <c r="B40" s="202"/>
      <c r="C40" s="202"/>
      <c r="D40" s="202"/>
      <c r="E40" s="202"/>
      <c r="F40" s="202"/>
      <c r="G40" s="202"/>
      <c r="H40" s="202"/>
      <c r="I40" s="203"/>
    </row>
    <row r="41" spans="1:9" ht="35.25" customHeight="1" x14ac:dyDescent="0.25">
      <c r="A41" s="198"/>
      <c r="B41" s="155"/>
      <c r="C41" s="155"/>
      <c r="D41" s="155"/>
      <c r="E41" s="155"/>
      <c r="F41" s="155"/>
      <c r="G41" s="155"/>
      <c r="H41" s="155"/>
      <c r="I41" s="199"/>
    </row>
  </sheetData>
  <mergeCells count="48">
    <mergeCell ref="C35:I35"/>
    <mergeCell ref="A20:F21"/>
    <mergeCell ref="AX27:AZ29"/>
    <mergeCell ref="BK27:BO29"/>
    <mergeCell ref="AR20:AV21"/>
    <mergeCell ref="AT23:AU23"/>
    <mergeCell ref="AT24:AU24"/>
    <mergeCell ref="AT25:AU25"/>
    <mergeCell ref="Z20:AG21"/>
    <mergeCell ref="AC23:AD23"/>
    <mergeCell ref="AC24:AD24"/>
    <mergeCell ref="AC25:AD25"/>
    <mergeCell ref="AM24:AN24"/>
    <mergeCell ref="AM25:AN25"/>
    <mergeCell ref="BH23:BI23"/>
    <mergeCell ref="A36:I41"/>
    <mergeCell ref="CF20:CG21"/>
    <mergeCell ref="BT20:BX21"/>
    <mergeCell ref="CB23:CC23"/>
    <mergeCell ref="CB24:CC24"/>
    <mergeCell ref="CB25:CC25"/>
    <mergeCell ref="BZ20:CD21"/>
    <mergeCell ref="A29:I29"/>
    <mergeCell ref="A30:I30"/>
    <mergeCell ref="C31:I31"/>
    <mergeCell ref="C32:I32"/>
    <mergeCell ref="C33:I33"/>
    <mergeCell ref="C34:I34"/>
    <mergeCell ref="CF27:CH27"/>
    <mergeCell ref="V24:W24"/>
    <mergeCell ref="V25:W25"/>
    <mergeCell ref="BZ27:CD29"/>
    <mergeCell ref="AM23:AN23"/>
    <mergeCell ref="AX20:AZ21"/>
    <mergeCell ref="BB20:BE21"/>
    <mergeCell ref="BG20:BI21"/>
    <mergeCell ref="BK20:BO21"/>
    <mergeCell ref="BQ20:BR21"/>
    <mergeCell ref="AI20:AP21"/>
    <mergeCell ref="A1:R1"/>
    <mergeCell ref="H20:R21"/>
    <mergeCell ref="T20:X21"/>
    <mergeCell ref="V23:W23"/>
    <mergeCell ref="A3:G3"/>
    <mergeCell ref="A11:E11"/>
    <mergeCell ref="H11:L11"/>
    <mergeCell ref="B13:C13"/>
    <mergeCell ref="B15:C15"/>
  </mergeCells>
  <pageMargins left="0.7" right="0.7" top="0.75" bottom="0.75" header="0.3" footer="0.3"/>
  <pageSetup paperSize="9" scale="37" fitToWidth="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финансы</vt:lpstr>
      <vt:lpstr>индикаторы</vt:lpstr>
      <vt:lpstr>показатели</vt:lpstr>
      <vt:lpstr>контрольные точки, мероприятия</vt:lpstr>
      <vt:lpstr>Оценка</vt:lpstr>
      <vt:lpstr>'контрольные точки, мероприятия'!Область_печати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Плакида Ирина Анатольевна</dc:creator>
  <cp:lastModifiedBy>Юлия Анатольевна Ковалева</cp:lastModifiedBy>
  <cp:lastPrinted>2026-03-05T06:40:43Z</cp:lastPrinted>
  <dcterms:created xsi:type="dcterms:W3CDTF">2026-01-29T12:13:31Z</dcterms:created>
  <dcterms:modified xsi:type="dcterms:W3CDTF">2026-04-09T13:58:15Z</dcterms:modified>
</cp:coreProperties>
</file>