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финансы" sheetId="1" state="visible" r:id="rId2"/>
    <sheet name="индикаторы" sheetId="2" state="visible" r:id="rId3"/>
    <sheet name="показатели" sheetId="3" state="visible" r:id="rId4"/>
    <sheet name="контрольные точки, мероприятия" sheetId="4" state="visible" r:id="rId5"/>
    <sheet name="Оценка" sheetId="5" state="visible" r:id="rId6"/>
  </sheets>
  <externalReferences>
    <externalReference r:id="rId7"/>
  </externalReferenc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<sst xmlns="http://schemas.openxmlformats.org/spreadsheetml/2006/main" count="391" uniqueCount="215">
  <si>
    <t xml:space="preserve">          Годовой отчет о ходе реализации муниципальной программы</t>
  </si>
  <si>
    <r>
      <rPr>
        <sz val="12"/>
        <color rgb="FF000000"/>
        <rFont val="Times New Roman"/>
        <family val="0"/>
        <charset val="1"/>
      </rPr>
      <t xml:space="preserve">                   За ___</t>
    </r>
    <r>
      <rPr>
        <u val="single"/>
        <sz val="12"/>
        <color rgb="FF000000"/>
        <rFont val="Times New Roman"/>
        <family val="0"/>
        <charset val="1"/>
      </rPr>
      <t xml:space="preserve">2025</t>
    </r>
    <r>
      <rPr>
        <sz val="12"/>
        <color rgb="FF000000"/>
        <rFont val="Times New Roman"/>
        <family val="0"/>
        <charset val="1"/>
      </rPr>
      <t xml:space="preserve">___________</t>
    </r>
  </si>
  <si>
    <t xml:space="preserve">                             (отчетный период)</t>
  </si>
  <si>
    <r>
      <rPr>
        <sz val="12"/>
        <color rgb="FF000000"/>
        <rFont val="Times New Roman"/>
        <family val="0"/>
        <charset val="1"/>
      </rPr>
      <t xml:space="preserve">Наименование муниципальной программы </t>
    </r>
    <r>
      <rPr>
        <u val="single"/>
        <sz val="12"/>
        <color rgb="FF000000"/>
        <rFont val="Times New Roman"/>
        <family val="0"/>
        <charset val="1"/>
      </rPr>
      <t xml:space="preserve">«Энергосбережение и повышение энергетической эффективности»</t>
    </r>
  </si>
  <si>
    <r>
      <rPr>
        <sz val="12"/>
        <color rgb="FF000000"/>
        <rFont val="Times New Roman"/>
        <family val="0"/>
        <charset val="1"/>
      </rPr>
      <t xml:space="preserve">Ответственный исполнитель муниципальной программы </t>
    </r>
    <r>
      <rPr>
        <u val="single"/>
        <sz val="12"/>
        <color rgb="FF000000"/>
        <rFont val="Times New Roman"/>
        <family val="0"/>
        <charset val="1"/>
      </rPr>
      <t xml:space="preserve">управление жилищно-коммунального хозяйства города Калуги</t>
    </r>
  </si>
  <si>
    <t xml:space="preserve">Наименование муниципальной программы, направления муниципальной программы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</si>
  <si>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</si>
  <si>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</si>
  <si>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исполнения, (4) / (3) x 100</t>
  </si>
  <si>
    <t xml:space="preserve">Комментарий &lt;1&gt;</t>
  </si>
  <si>
    <t xml:space="preserve">Предусмотрено программой/направлением на 31.12.2024</t>
  </si>
  <si>
    <t xml:space="preserve">Сводная бюджетная роспись</t>
  </si>
  <si>
    <t xml:space="preserve">Кассовое исполнение</t>
  </si>
  <si>
    <t xml:space="preserve">Муниципальная программа "Энергосбережение и повышение энергетической эффективности»" (всего), в том числе</t>
  </si>
  <si>
    <t xml:space="preserve">Данное экономия денежных средств образовалась в результате экономии при заключении контракта на выполнение работ. </t>
  </si>
  <si>
    <t xml:space="preserve">средства федерального бюджета</t>
  </si>
  <si>
    <t xml:space="preserve">средства областного бюджета</t>
  </si>
  <si>
    <t xml:space="preserve">средства бюджета городского округа города Калуги Калужской области</t>
  </si>
  <si>
    <t xml:space="preserve">иные источники &lt;2&gt;</t>
  </si>
  <si>
    <t xml:space="preserve">Комплекс проектных мероприятий "Модернизация коммунальной инфраструктуры" (всего), в том числе Соисполнитель: управление жилищно-коммунального хозяйства города Калуги (далее — УЖКХ)</t>
  </si>
  <si>
    <t xml:space="preserve">В связи с перераспределением денежных средств между   целевыми статьями расходов реализация запланированных мероприятий осуществлялась не в рамках данного комплекса проектных мероприятий, а в рамках  комплекса процессных мероприятий "Мероприятия по проектированию, строительству, модернизации и ремонту объектов коммунальной инфраструктуры». </t>
  </si>
  <si>
    <r>
      <rPr>
        <b val="true"/>
        <sz val="12"/>
        <color rgb="FF000000"/>
        <rFont val="Times New Roman"/>
        <family val="0"/>
        <charset val="1"/>
      </rPr>
      <t xml:space="preserve">Комплекс процессных мероприятий «</t>
    </r>
    <r>
      <rPr>
        <b val="true"/>
        <sz val="12"/>
        <rFont val="Times New Roman"/>
        <family val="0"/>
        <charset val="1"/>
      </rPr>
      <t xml:space="preserve">Оснащение приборами учета используемых энергетических ресурсов и воды в жилищном фонде»</t>
    </r>
    <r>
      <rPr>
        <b val="true"/>
        <sz val="12"/>
        <color rgb="FF000000"/>
        <rFont val="Times New Roman"/>
        <family val="0"/>
        <charset val="1"/>
      </rPr>
      <t xml:space="preserve"> (муниципальный жилой фонд) (всего), в том числе Соисполнитель: </t>
    </r>
    <r>
      <rPr>
        <b val="true"/>
        <u val="single"/>
        <sz val="12"/>
        <color rgb="FF000000"/>
        <rFont val="Times New Roman"/>
        <family val="0"/>
        <charset val="204"/>
      </rPr>
      <t xml:space="preserve">УЖКХ</t>
    </r>
  </si>
  <si>
    <t xml:space="preserve">Перед проведением процедуры торгов были проведены оповещения специализированных организаций о планируемых работах, но не было подано ни одной заявки от организаций, в связи с чем победителей (подрядчиков) определить не представилось возможным. В г. Калуге специализированных организаций, имеющих лицензию на установку приборов учета природного газа, мало. Так как объем предлагаемых работ небольшой (установка 6 приборов учета газа) крупные организации (например такие как АО «Газпром газораспределение Калуга» в г. Калуге) не заинтересованы в таких работах. В связи с этим денежные средства были освоены не в полном объеме.</t>
  </si>
  <si>
    <r>
      <rPr>
        <b val="true"/>
        <sz val="12"/>
        <color rgb="FF000000"/>
        <rFont val="Times New Roman"/>
        <family val="0"/>
        <charset val="1"/>
      </rPr>
      <t xml:space="preserve">Комплекс процессных мероприятий «</t>
    </r>
    <r>
      <rPr>
        <b val="true"/>
        <sz val="12"/>
        <rFont val="Times New Roman"/>
        <family val="0"/>
        <charset val="1"/>
      </rPr>
      <t xml:space="preserve">Модернизация газового оборудования в </t>
    </r>
    <r>
      <rPr>
        <b val="true"/>
        <sz val="12"/>
        <color rgb="FF000000"/>
        <rFont val="Times New Roman"/>
        <family val="0"/>
        <charset val="1"/>
      </rPr>
      <t xml:space="preserve">муниципальном жилом фонде» (всего), в том числе Соисполнитель: </t>
    </r>
    <r>
      <rPr>
        <b val="true"/>
        <u val="single"/>
        <sz val="12"/>
        <color rgb="FF000000"/>
        <rFont val="Times New Roman"/>
        <family val="0"/>
        <charset val="204"/>
      </rPr>
      <t xml:space="preserve">УЖКХ</t>
    </r>
  </si>
  <si>
    <r>
      <rPr>
        <b val="true"/>
        <sz val="12"/>
        <color rgb="FF000000"/>
        <rFont val="Times New Roman"/>
        <family val="0"/>
        <charset val="1"/>
      </rPr>
      <t xml:space="preserve">Комплекс процессных мероприятий "</t>
    </r>
    <r>
      <rPr>
        <b val="true"/>
        <sz val="12"/>
        <rFont val="Times New Roman"/>
        <family val="0"/>
        <charset val="1"/>
      </rPr>
      <t xml:space="preserve">Выявление, организация постановки на учет и признание права муниципальной собственности на бесхозяйные объекты недвижимого имущества</t>
    </r>
    <r>
      <rPr>
        <b val="true"/>
        <sz val="12"/>
        <color rgb="FF000000"/>
        <rFont val="Times New Roman"/>
        <family val="0"/>
        <charset val="1"/>
      </rPr>
      <t xml:space="preserve">" (всего), в том числе Соисполнитель: УЖКХ</t>
    </r>
  </si>
  <si>
    <t xml:space="preserve">Комплекс процессных мероприятий "Прединвестиционная подготовка проектов и мероприятий в области энергосбережения и повышения энергетической эффективности» (всего), в том числе Соисполнитель: УЖКХ</t>
  </si>
  <si>
    <t xml:space="preserve">Комплекс процессных мероприятий "Мероприятия по проектированию, строительству, модернизации и ремонту объектов коммунальной инфраструктуры» (всего), в том числе Соисполнитель: УЖКХ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</si>
  <si>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</si>
  <si>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</si>
  <si>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</si>
  <si>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 xml:space="preserve">средства  фондов  (при  наличии);  средства  физических  лиц (при наличии);</t>
  </si>
  <si>
    <t xml:space="preserve">привлеченные средства, за исключением бюджетных ассигнований (при наличии).</t>
  </si>
  <si>
    <t xml:space="preserve">...</t>
  </si>
  <si>
    <t xml:space="preserve">                Сведения о достижении значений индикаторов</t>
  </si>
  <si>
    <t xml:space="preserve">№ п/п</t>
  </si>
  <si>
    <t xml:space="preserve">Наименование индикатора</t>
  </si>
  <si>
    <t xml:space="preserve">Ед. изм.</t>
  </si>
  <si>
    <t xml:space="preserve">Значения индикатора</t>
  </si>
  <si>
    <t xml:space="preserve">Обоснование отклонений значений индикатора на конец отчетного года (при наличии)</t>
  </si>
  <si>
    <t xml:space="preserve">Год, предшествующий отчетному</t>
  </si>
  <si>
    <t xml:space="preserve">Отчетный год</t>
  </si>
  <si>
    <t xml:space="preserve">план</t>
  </si>
  <si>
    <t xml:space="preserve">факт</t>
  </si>
  <si>
    <t xml:space="preserve">итог</t>
  </si>
  <si>
    <t xml:space="preserve"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</t>
  </si>
  <si>
    <t xml:space="preserve">%</t>
  </si>
  <si>
    <t xml:space="preserve">Доля объема электрической энергии, расчеты за которую осуществляются с использованием приборов учета, в общем объеме потребляемой (используемой)  электрической энергии </t>
  </si>
  <si>
    <t xml:space="preserve">Доля увеличения выявленных бесхозяйных объектов недвижимого имущества к предыдущему отчетному периоду</t>
  </si>
  <si>
    <t xml:space="preserve">В связи с дополнительным финансированием в 2025, увеличился % выявленных бесхозяйных обьектов недвижимого имущества и постановки их на учет в муниципальную собственность</t>
  </si>
  <si>
    <t xml:space="preserve">Доля многоквартирных домов, расположенных на территории муниципального образования «Город Калуга», имеющих класс энергетической эффективности «В» и выше</t>
  </si>
  <si>
    <t xml:space="preserve">шт.</t>
  </si>
  <si>
    <t xml:space="preserve">Доля котельных, обслуживающих население, прошедших модернизацию и ремонту в общем объеме котельных, обслуживающих население  </t>
  </si>
  <si>
    <t xml:space="preserve">Имп</t>
  </si>
  <si>
    <t xml:space="preserve">                    Отчет о ходе реализации направления «Жилищно-коммунальное хозяйство»</t>
  </si>
  <si>
    <t xml:space="preserve">               муниципальной программы "Энергосбережение и повышение энергетической эффективности"</t>
  </si>
  <si>
    <t xml:space="preserve">            Сведения об исполнении помесячного плана достижения  показателей направления в текущем году</t>
  </si>
  <si>
    <t xml:space="preserve">Показатели направления</t>
  </si>
  <si>
    <t xml:space="preserve">Единица измерения (по ОКЕИ)</t>
  </si>
  <si>
    <t xml:space="preserve">Значения по месяцам</t>
  </si>
  <si>
    <t xml:space="preserve">На конец 2025 года</t>
  </si>
  <si>
    <t xml:space="preserve">% исполнения</t>
  </si>
  <si>
    <t xml:space="preserve">янв.</t>
  </si>
  <si>
    <t xml:space="preserve">февр.</t>
  </si>
  <si>
    <t xml:space="preserve">март</t>
  </si>
  <si>
    <t xml:space="preserve">апр.</t>
  </si>
  <si>
    <t xml:space="preserve">май</t>
  </si>
  <si>
    <t xml:space="preserve">июнь</t>
  </si>
  <si>
    <t xml:space="preserve">июль</t>
  </si>
  <si>
    <t xml:space="preserve">авг.</t>
  </si>
  <si>
    <t xml:space="preserve">сент.</t>
  </si>
  <si>
    <t xml:space="preserve">окт.</t>
  </si>
  <si>
    <t xml:space="preserve">нояб.</t>
  </si>
  <si>
    <t xml:space="preserve">Количество котельных в которых произведена модернизация оборудования на более энергоэффективное  </t>
  </si>
  <si>
    <t xml:space="preserve">План</t>
  </si>
  <si>
    <t xml:space="preserve">Факт/прогноз</t>
  </si>
  <si>
    <t xml:space="preserve">Количество выявленных бесхозяйных объектов недвижимого имущества</t>
  </si>
  <si>
    <t xml:space="preserve">Число многоквартирных домов, оснащенных коллективными (общедомовыми) приборами учета потребляемого коммунального ресурса</t>
  </si>
  <si>
    <t xml:space="preserve">3595 (0)</t>
  </si>
  <si>
    <t xml:space="preserve">3596 (+1)</t>
  </si>
  <si>
    <t xml:space="preserve">3596 (0)</t>
  </si>
  <si>
    <t xml:space="preserve">3597 (+1)</t>
  </si>
  <si>
    <t xml:space="preserve">3598 (+1)</t>
  </si>
  <si>
    <t xml:space="preserve">3599 (+1)</t>
  </si>
  <si>
    <t xml:space="preserve">3600 (+1)</t>
  </si>
  <si>
    <t xml:space="preserve">3600 (0)</t>
  </si>
  <si>
    <r>
      <rPr>
        <sz val="11"/>
        <rFont val="Times New Roman"/>
        <family val="0"/>
        <charset val="1"/>
      </rPr>
      <t xml:space="preserve">Число многоквартирных домов, в которых имеется потребность в оснащении приборами учета потребляемого коммунального ресурса</t>
    </r>
    <r>
      <rPr>
        <sz val="12"/>
        <rFont val="Times New Roman"/>
        <family val="0"/>
        <charset val="1"/>
      </rPr>
      <t xml:space="preserve"> </t>
    </r>
  </si>
  <si>
    <t xml:space="preserve">Число квартир в многоквартирных домах, жилых домов (домовладений), фактически оснащенных приборами учета потребляемого коммунального ресурса</t>
  </si>
  <si>
    <t xml:space="preserve">Объем потребляемой (используемой) тепловой энергии, расчеты за которую осуществляются с использованием приборов учета</t>
  </si>
  <si>
    <t xml:space="preserve">тыс. Гкал</t>
  </si>
  <si>
    <t xml:space="preserve">Общий объем потребляемой (используемой) тепловой энергии </t>
  </si>
  <si>
    <t xml:space="preserve">Объем потребляемой (используемой) холодной воды, расчеты за которую осуществляются с использованием приборов учета</t>
  </si>
  <si>
    <t xml:space="preserve">тыс. куб м</t>
  </si>
  <si>
    <t xml:space="preserve">Общий объем потребляемой (используемой) холодной воды</t>
  </si>
  <si>
    <t xml:space="preserve">Объем потребляемой (используемой) горячей воды, расчеты за которую осуществляются с использованием приборов учета</t>
  </si>
  <si>
    <t xml:space="preserve">Общий объем потребляемой (используемой) горячей воды </t>
  </si>
  <si>
    <t xml:space="preserve">Объем потребляемого (используемого)  природного газа, расчеты за который осуществляются с использованием приборов учета</t>
  </si>
  <si>
    <t xml:space="preserve">Общий объем потребляемого (используемого) природного газа </t>
  </si>
  <si>
    <t xml:space="preserve">Количество газовых плит и приборов учета установленных (замененных старых образцов на новые) в жилых домах, квартирах муниципального жилого фонда</t>
  </si>
  <si>
    <t xml:space="preserve">Объем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 </t>
  </si>
  <si>
    <t xml:space="preserve">Общий объем тепловой энергии, отпущенной в системе централизованного теплоснабжения </t>
  </si>
  <si>
    <t xml:space="preserve">Площадь многоквартирных домов, имеющих класс энергетической эффективности «В» и выше, </t>
  </si>
  <si>
    <t xml:space="preserve"> м кв.</t>
  </si>
  <si>
    <t xml:space="preserve">Общая площадь многоквартирных домов</t>
  </si>
  <si>
    <r>
      <rPr>
        <sz val="10"/>
        <rFont val="Times New Roman"/>
        <family val="0"/>
        <charset val="1"/>
      </rPr>
      <t xml:space="preserve">тыс. м</t>
    </r>
    <r>
      <rPr>
        <vertAlign val="superscript"/>
        <sz val="10"/>
        <rFont val="Times New Roman"/>
        <family val="0"/>
        <charset val="1"/>
      </rPr>
      <t xml:space="preserve">2</t>
    </r>
  </si>
  <si>
    <t xml:space="preserve">8664,7,</t>
  </si>
  <si>
    <t xml:space="preserve">Объем потребления холодной воды в многоквартирных домах </t>
  </si>
  <si>
    <t xml:space="preserve">Объем потерь тепловой энергии при ее передаче </t>
  </si>
  <si>
    <t xml:space="preserve">Общий объем переданной тепловой энергии </t>
  </si>
  <si>
    <t xml:space="preserve">Количество объектов коммунальной инфраструктуры, подлежащих строительству, модернизации, ремонту  </t>
  </si>
  <si>
    <t xml:space="preserve">Псэ (сложить все % исполнения и разделить на количество показателей, по каждому комплексу отдельно)</t>
  </si>
  <si>
    <t xml:space="preserve">       Сведения о выполнении (достижении) мероприятий и контрольных точек</t>
  </si>
  <si>
    <t xml:space="preserve">№</t>
  </si>
  <si>
    <t xml:space="preserve">Наименование мероприятия (результата)/контрольной точки</t>
  </si>
  <si>
    <t xml:space="preserve">Плановая дата наступления контрольной точки</t>
  </si>
  <si>
    <t xml:space="preserve">Фактическая дата наступления контрольной точки</t>
  </si>
  <si>
    <t xml:space="preserve">Ответственный исполнитель (должность)</t>
  </si>
  <si>
    <t xml:space="preserve">Подтверждающий документ</t>
  </si>
  <si>
    <t xml:space="preserve">Комментарий (результаты/ проблемы, возникшие в ходе реализации мероприятия)</t>
  </si>
  <si>
    <t xml:space="preserve">Расчет ("+" достигнуто; "-" не достигнуто)</t>
  </si>
  <si>
    <t xml:space="preserve">1. </t>
  </si>
  <si>
    <t xml:space="preserve">Задача «Уменьшение количества бесхозяйных объектов коммунальной инфраструктуры» структурного элемента «Выявление, организация постановки на учет и признание права муниципальной собственности на бесхозяйные объекты недвижимого имущества»</t>
  </si>
  <si>
    <t xml:space="preserve">1.1.</t>
  </si>
  <si>
    <t xml:space="preserve">Мероприятие финансовое обеспечение мероприятий по выявлению бесхозяйных объектов недвижимого имущества</t>
  </si>
  <si>
    <t xml:space="preserve">1.1.1.</t>
  </si>
  <si>
    <r>
      <rPr>
        <sz val="11"/>
        <color rgb="FF000000"/>
        <rFont val="Times New Roman"/>
        <family val="0"/>
        <charset val="1"/>
      </rPr>
      <t xml:space="preserve">Контрольная точка 1 </t>
    </r>
    <r>
      <rPr>
        <sz val="11"/>
        <rFont val="Times New Roman"/>
        <family val="0"/>
        <charset val="1"/>
      </rPr>
      <t xml:space="preserve">Включение в план график закупок</t>
    </r>
  </si>
  <si>
    <t xml:space="preserve">Тимофеева Н.В. старший инспектор</t>
  </si>
  <si>
    <t xml:space="preserve">План-график № 202501373000434001</t>
  </si>
  <si>
    <t xml:space="preserve">«+»</t>
  </si>
  <si>
    <t xml:space="preserve">1.1.2.</t>
  </si>
  <si>
    <t xml:space="preserve">Контрольная точка 2 "Заключение муниципального контракта"</t>
  </si>
  <si>
    <t xml:space="preserve">20.09.2025
20.03.2025
20.03.2025
20.03.2025
20.03.2025
01.04.2025
01.10.2025
01.10.2025
01.10.2025
01.10.2025
01.10.2025
01.11.2025
01.11.2025
01.11.2025
01.11.2025
01.11.2025
01.11.2025</t>
  </si>
  <si>
    <t xml:space="preserve">28.01.2025
28.01.2025
28.01.2025
30.01.2025
04.02.2025
27.03.2025
11.04.2025
30.07.2025
05.08.2025
05.08.2025
12.08.2025
12.08.2025
03.09.2025
29.09.2025
29.09.2025
29.09.2025
29.09.2025
29.09.2025
</t>
  </si>
  <si>
    <t xml:space="preserve">«-»</t>
  </si>
  <si>
    <t xml:space="preserve">1.1.3.</t>
  </si>
  <si>
    <t xml:space="preserve">Контрольная точка 3 Приемка поставленных товаров, выполненных работ, оказанных услуг</t>
  </si>
  <si>
    <t xml:space="preserve">01.12.2025
01.09.2025
01.09.2025
01.09.2025
01.09.2025
01.07.2025
01.12.2025
01.12.2025
01.12.2025
01.12.2025
01.12.2025
01.12.2025
01.12.2025
01.12.2025
01.12.2025
01.12.2025
01.12.2025</t>
  </si>
  <si>
    <t xml:space="preserve">30.05.2025
30.05.2025
30.05.2025
14.02.2025
27.05.2025
11.06.2025
20.08.2025
05.10.2025
05.10.2025
12.10.2025
12.10.2025
23.09.2025
29.11.2025
06.11.2025
29.11.2025
29.11.2025
29.11.2025</t>
  </si>
  <si>
    <t xml:space="preserve">1.1.4.</t>
  </si>
  <si>
    <t xml:space="preserve">Контрольная точка 4 Оплата поставленных товаров, выполненных работ, оказанных услуг по муниципальному контракту</t>
  </si>
  <si>
    <t xml:space="preserve">Задача «Увеличение доли оснащенности ИПУ энергетических ресурсов в муниципальном жилом фонде» структурного элемента «Оснащение приборами учета используемых энергетических ресурсов и воды в жилищном фонде»</t>
  </si>
  <si>
    <t xml:space="preserve">2.1</t>
  </si>
  <si>
    <t xml:space="preserve">Финансовое обеспечение мероприятий по оснащению приборами учета используемых энергетических ресурсов и воды в жилищном фонде</t>
  </si>
  <si>
    <t xml:space="preserve">2.1.1.</t>
  </si>
  <si>
    <t xml:space="preserve">Контрольная точка 1 Включение в план график закупок</t>
  </si>
  <si>
    <t xml:space="preserve">Сычева Т.М. старший инспектор</t>
  </si>
  <si>
    <t xml:space="preserve">2.1.2.</t>
  </si>
  <si>
    <t xml:space="preserve">Контрольная точка 2 Заключение муниципального контракта</t>
  </si>
  <si>
    <t xml:space="preserve">2.1.3.</t>
  </si>
  <si>
    <t xml:space="preserve">Контрольная точка 3 Приемка поставленных товаров, выполненных работ, оказанных услуг
</t>
  </si>
  <si>
    <t xml:space="preserve">2.1.4.</t>
  </si>
  <si>
    <t xml:space="preserve">Задача «Увеличение доли оснащенности муниципального жилого фонда современным и энергоэффективным газовым оборудованием» структурного элемента «Модернизация газового оборудования в муниципальном жилом фонде»</t>
  </si>
  <si>
    <t xml:space="preserve">3.1</t>
  </si>
  <si>
    <t xml:space="preserve">Финансовое обеспечение мероприятий по модернизации газового оборудования в муниципальном жилом фонде</t>
  </si>
  <si>
    <t xml:space="preserve">3.1.1.</t>
  </si>
  <si>
    <r>
      <rPr>
        <sz val="10"/>
        <rFont val="Times New Roman"/>
        <family val="0"/>
        <charset val="1"/>
      </rPr>
      <t xml:space="preserve">Контрольная точка 1 </t>
    </r>
    <r>
      <rPr>
        <sz val="11"/>
        <color rgb="FF000000"/>
        <rFont val="Times New Roman"/>
        <family val="0"/>
        <charset val="1"/>
      </rPr>
      <t xml:space="preserve">Включение в план график закупок</t>
    </r>
  </si>
  <si>
    <t xml:space="preserve">3.1.2.</t>
  </si>
  <si>
    <t xml:space="preserve">20.09.2025
20.09.2025
20.09.2025</t>
  </si>
  <si>
    <t xml:space="preserve">03.06.2025
03.06.2025
26.06.2025
</t>
  </si>
  <si>
    <t xml:space="preserve">3.1.3.</t>
  </si>
  <si>
    <t xml:space="preserve">3.1.4.</t>
  </si>
  <si>
    <t xml:space="preserve">Задача «Наличие актуальных схем теплоснабжения и водоснабжения муниципального образования «Город Калуга»
 структурного элемента «Прединвестиционная подготовка проектов и мероприятий в области
 энергосбережения и повышения энергетической эффективности»</t>
  </si>
  <si>
    <t xml:space="preserve">4.1</t>
  </si>
  <si>
    <t xml:space="preserve">Финансовое обеспечение мероприятий по прединвестиционной подготовке проектов и мероприятий</t>
  </si>
  <si>
    <t xml:space="preserve">4.1.1.</t>
  </si>
  <si>
    <t xml:space="preserve">Королева Е.А.
начальник отдела развития коммунальных сетей</t>
  </si>
  <si>
    <t xml:space="preserve">4.1.2.</t>
  </si>
  <si>
    <t xml:space="preserve">20.09.2025
20.09.2025</t>
  </si>
  <si>
    <t xml:space="preserve">26.02.2025
08.04.2025</t>
  </si>
  <si>
    <t xml:space="preserve">4.1.3.</t>
  </si>
  <si>
    <t xml:space="preserve">4.1.4.</t>
  </si>
  <si>
    <t xml:space="preserve">Задача «Повышение энергоэффективности систем коммунальной инфраструктуры структурного элемента «Мероприятия по проектированию, строительству, модернизации и ремонту объектов коммунальной инфраструктуры»
</t>
  </si>
  <si>
    <t xml:space="preserve">5.1</t>
  </si>
  <si>
    <t xml:space="preserve">Реализация мероприятий по строительству, техническому перевооружению, модернизации, реконструкции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</si>
  <si>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 xml:space="preserve">5.1.1.</t>
  </si>
  <si>
    <t xml:space="preserve">Контрольная точка 1 Утверждение распределения бюджетных ассигнований</t>
  </si>
  <si>
    <t xml:space="preserve">Королева Е.А.
начальник отдела развития коммунальных сетей
</t>
  </si>
  <si>
    <t xml:space="preserve">5.1.2.</t>
  </si>
  <si>
    <t xml:space="preserve">Контрольная точка 2 Заключение соглашения о предоставлении субсидии</t>
  </si>
  <si>
    <t xml:space="preserve">5.1.3.</t>
  </si>
  <si>
    <t xml:space="preserve">Контрольная точка 3 Произведение выплаты</t>
  </si>
  <si>
    <t xml:space="preserve">31.11.25</t>
  </si>
  <si>
    <t xml:space="preserve">5.1.4.</t>
  </si>
  <si>
    <t xml:space="preserve">Контрольная точка 4 Услуга оказана (работы выполнены)</t>
  </si>
  <si>
    <t xml:space="preserve">Ктсэ( количество "+"/(количество всего"+"и"-") по каждому комплексу отдельно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</si>
  <si>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</si>
  <si>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 xml:space="preserve">Оэмп</t>
  </si>
  <si>
    <t xml:space="preserve">Оценка эффективности муниципальной программы городского округа города Калуги Калужской области "Обеспечение доступным и комфортным жильем и коммунальными услугами населения городского округа города Калуги Калужской области"</t>
  </si>
  <si>
    <t xml:space="preserve">Уровень достижения плановых значений индикаторов муниципальной программы</t>
  </si>
  <si>
    <t xml:space="preserve">Оценка Эффективности реализации направления муниципальной программы</t>
  </si>
  <si>
    <t xml:space="preserve">Эн1</t>
  </si>
  <si>
    <t xml:space="preserve">Направление «Жилищно-коммунальное хозяйство» управление жилищно-коммунального хозяйства города Калуги </t>
  </si>
  <si>
    <t xml:space="preserve">Оценка уровня использования бюджетных ассигнований муниципальной программы за отчетный период</t>
  </si>
  <si>
    <t xml:space="preserve">А1</t>
  </si>
  <si>
    <t xml:space="preserve">Оценка эффективности достижения структурного элемента направления муниципальной программы</t>
  </si>
  <si>
    <t xml:space="preserve">Осэ1</t>
  </si>
  <si>
    <t xml:space="preserve">Комплекс проектных мероприятий "Модернизация коммунальной инфраструктуры" </t>
  </si>
  <si>
    <t xml:space="preserve">Осэ2</t>
  </si>
  <si>
    <r>
      <rPr>
        <sz val="12"/>
        <color rgb="FF000000"/>
        <rFont val="Times New Roman"/>
        <family val="0"/>
        <charset val="204"/>
      </rPr>
      <t xml:space="preserve">Комплекс процессных мероприятий «</t>
    </r>
    <r>
      <rPr>
        <sz val="12"/>
        <rFont val="Times New Roman"/>
        <family val="0"/>
        <charset val="204"/>
      </rPr>
      <t xml:space="preserve">Оснащение приборами учета используемых энергетических ресурсов и воды в жилищном фонде»</t>
    </r>
    <r>
      <rPr>
        <sz val="12"/>
        <color rgb="FF000000"/>
        <rFont val="Times New Roman"/>
        <family val="0"/>
        <charset val="204"/>
      </rPr>
      <t xml:space="preserve"> (муниципальный жилой фонд) </t>
    </r>
  </si>
  <si>
    <t xml:space="preserve">Осэ3</t>
  </si>
  <si>
    <r>
      <rPr>
        <sz val="12"/>
        <color rgb="FF000000"/>
        <rFont val="Times New Roman"/>
        <family val="0"/>
        <charset val="204"/>
      </rPr>
      <t xml:space="preserve">Комплекс процессных мероприятий «</t>
    </r>
    <r>
      <rPr>
        <sz val="12"/>
        <rFont val="Times New Roman"/>
        <family val="0"/>
        <charset val="204"/>
      </rPr>
      <t xml:space="preserve">Модернизация газового оборудования в </t>
    </r>
    <r>
      <rPr>
        <sz val="12"/>
        <color rgb="FF000000"/>
        <rFont val="Times New Roman"/>
        <family val="0"/>
        <charset val="204"/>
      </rPr>
      <t xml:space="preserve">муниципальном жилом фонде» </t>
    </r>
  </si>
  <si>
    <t xml:space="preserve">Осэ4</t>
  </si>
  <si>
    <r>
      <rPr>
        <sz val="12"/>
        <color rgb="FF000000"/>
        <rFont val="Times New Roman"/>
        <family val="0"/>
        <charset val="204"/>
      </rPr>
      <t xml:space="preserve">Комплекс процессных мероприятий "</t>
    </r>
    <r>
      <rPr>
        <sz val="12"/>
        <rFont val="Times New Roman"/>
        <family val="0"/>
        <charset val="204"/>
      </rPr>
      <t xml:space="preserve">Выявление, организация постановки на учет и признание права муниципальной собственности на бесхозяйные объекты недвижимого имущества</t>
    </r>
    <r>
      <rPr>
        <sz val="12"/>
        <color rgb="FF000000"/>
        <rFont val="Times New Roman"/>
        <family val="0"/>
        <charset val="204"/>
      </rPr>
      <t xml:space="preserve">" </t>
    </r>
  </si>
  <si>
    <t xml:space="preserve">Комплекс процессных мероприятий "Прединвестиционная подготовка проектов и мероприятий в области энергосбережения и повышения энергетической эффективности»</t>
  </si>
  <si>
    <r>
      <rPr>
        <sz val="12"/>
        <color rgb="FF000000"/>
        <rFont val="Times New Roman"/>
        <family val="0"/>
        <charset val="1"/>
      </rPr>
      <t xml:space="preserve">Комплекс процессных мероприятий "Мероприятия по проектированию, строительству, модернизации и ремонту объектов коммунальной инфраструктуры»</t>
    </r>
    <r>
      <rPr>
        <b val="true"/>
        <sz val="12"/>
        <color rgb="FF000000"/>
        <rFont val="Times New Roman"/>
        <family val="0"/>
        <charset val="1"/>
      </rPr>
      <t xml:space="preserve"> </t>
    </r>
  </si>
  <si>
    <t xml:space="preserve">Уровень достижения контрольных точек при реализации структурного элемента направления муниципальной программы</t>
  </si>
  <si>
    <t xml:space="preserve">Комплекс процессных мероприятий: Структурный элемент «Обеспечение комплекса мер, связанных с ликвидацией аварийного жилищного фонда»</t>
  </si>
  <si>
    <t xml:space="preserve">Ктсэ1</t>
  </si>
  <si>
    <t xml:space="preserve">Ктсэ2</t>
  </si>
  <si>
    <t xml:space="preserve">КТсэ3</t>
  </si>
  <si>
    <t xml:space="preserve">КТсэ4</t>
  </si>
  <si>
    <t xml:space="preserve">Уровень достижения плановых значений показателей структурного элемента муниципальной программы</t>
  </si>
  <si>
    <t xml:space="preserve">Псэ1</t>
  </si>
  <si>
    <t xml:space="preserve">Псэ2</t>
  </si>
  <si>
    <t xml:space="preserve">Псэ3</t>
  </si>
  <si>
    <t xml:space="preserve">Псэ4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</si>
</sst>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#.00"/>
    <numFmt numFmtId="166" formatCode="0.00"/>
    <numFmt numFmtId="167" formatCode="#,##0.00"/>
    <numFmt numFmtId="168" formatCode="General"/>
    <numFmt numFmtId="169" formatCode="dd/mmm"/>
    <numFmt numFmtId="170" formatCode="dd/mm/yy"/>
    <numFmt numFmtId="171" formatCode="dd/mm/yyyy"/>
  </numFmts>
  <fonts count="2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u val="single"/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2"/>
      <color rgb="FF000000"/>
      <name val="Times New Roman"/>
      <family val="1"/>
      <charset val="1"/>
    </font>
    <font>
      <b val="true"/>
      <sz val="12"/>
      <name val="Times New Roman"/>
      <family val="0"/>
      <charset val="1"/>
    </font>
    <font>
      <b val="true"/>
      <u val="single"/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0"/>
      <charset val="1"/>
    </font>
    <font>
      <sz val="12"/>
      <name val="Times New Roman"/>
      <family val="0"/>
      <charset val="1"/>
    </font>
    <font>
      <sz val="10"/>
      <name val="Times New Roman"/>
      <family val="0"/>
      <charset val="1"/>
    </font>
    <font>
      <vertAlign val="superscript"/>
      <sz val="10"/>
      <name val="Times New Roman"/>
      <family val="0"/>
      <charset val="1"/>
    </font>
    <font>
      <i val="true"/>
      <sz val="11"/>
      <color rgb="FF000000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i val="true"/>
      <sz val="11"/>
      <name val="Times New Roman"/>
      <family val="0"/>
      <charset val="1"/>
    </font>
    <font>
      <sz val="11"/>
      <color rgb="FF333333"/>
      <name val="Times New Roman"/>
      <family val="1"/>
      <charset val="1"/>
    </font>
    <font>
      <b val="true"/>
      <sz val="11"/>
      <color rgb="FF333333"/>
      <name val="Times New Roman"/>
      <family val="1"/>
      <charset val="1"/>
    </font>
    <font>
      <b val="true"/>
      <i val="true"/>
      <sz val="11"/>
      <color rgb="FF333333"/>
      <name val="Times New Roman"/>
      <family val="1"/>
      <charset val="1"/>
    </font>
    <font>
      <sz val="12"/>
      <color rgb="FF000000"/>
      <name val="Times New Roman"/>
      <family val="0"/>
      <charset val="204"/>
    </font>
    <font>
      <sz val="12"/>
      <name val="Times New Roman"/>
      <family val="0"/>
      <charset val="204"/>
    </font>
  </fonts>
  <fills count="10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BDD7EE"/>
        <bgColor rgb="FFB3CAC7"/>
      </patternFill>
    </fill>
    <fill>
      <patternFill patternType="solid">
        <fgColor rgb="FFFFFFFF"/>
        <bgColor rgb="FFFFFFCC"/>
      </patternFill>
    </fill>
    <fill>
      <patternFill patternType="solid">
        <fgColor rgb="FFB3CAC7"/>
        <bgColor rgb="FFBDD7EE"/>
      </patternFill>
    </fill>
    <fill>
      <patternFill patternType="solid">
        <fgColor rgb="FFDAE3F3"/>
        <bgColor rgb="FFDEEBF7"/>
      </patternFill>
    </fill>
    <fill>
      <patternFill patternType="solid">
        <fgColor rgb="FFDEEBF7"/>
        <bgColor rgb="FFDAE3F3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5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7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2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92;&#1086;&#1088;&#1084;&#1099;%20&#1075;&#1086;&#1076;&#1086;&#1074;&#1086;&#1075;&#1086;%20&#1086;&#1090;&#1095;&#1077;&#1090;&#1072;%20&#1087;&#1086;%20&#1069;&#1069;%202025%20(2)%20(1)%20(1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048576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C42" activeCellId="0" sqref="C4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3.97"/>
    <col collapsed="false" customWidth="true" hidden="false" outlineLevel="0" max="2" min="2" style="1" width="21.69"/>
    <col collapsed="false" customWidth="true" hidden="false" outlineLevel="0" max="3" min="3" style="1" width="22.81"/>
    <col collapsed="false" customWidth="true" hidden="false" outlineLevel="0" max="4" min="4" style="1" width="18.49"/>
    <col collapsed="false" customWidth="true" hidden="false" outlineLevel="0" max="5" min="5" style="1" width="18"/>
    <col collapsed="false" customWidth="true" hidden="false" outlineLevel="0" max="6" min="6" style="1" width="56.88"/>
    <col collapsed="false" customWidth="true" hidden="false" outlineLevel="0" max="7" min="7" style="1" width="15"/>
    <col collapsed="false" customWidth="false" hidden="false" outlineLevel="0" max="16384" min="8" style="1" width="9.14"/>
  </cols>
  <sheetData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/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3</v>
      </c>
      <c r="B6" s="5"/>
      <c r="C6" s="5"/>
      <c r="D6" s="5"/>
      <c r="E6" s="5"/>
      <c r="F6" s="5"/>
    </row>
    <row r="7" customFormat="false" ht="14.15" hidden="false" customHeight="false" outlineLevel="0" collapsed="false">
      <c r="A7" s="5" t="s">
        <v>4</v>
      </c>
      <c r="B7" s="5"/>
      <c r="C7" s="5"/>
      <c r="D7" s="5"/>
      <c r="E7" s="5"/>
      <c r="F7" s="5"/>
    </row>
    <row r="8" customFormat="false" ht="15" hidden="false" customHeight="false" outlineLevel="0" collapsed="false">
      <c r="A8" s="4"/>
      <c r="B8" s="4"/>
      <c r="C8" s="4"/>
      <c r="D8" s="4"/>
      <c r="E8" s="4"/>
      <c r="F8" s="4"/>
    </row>
    <row r="9" customFormat="false" ht="69" hidden="false" customHeight="true" outlineLevel="0" collapsed="false">
      <c r="A9" s="6" t="s">
        <v>5</v>
      </c>
      <c r="B9" s="6" t="s">
        <v>6</v>
      </c>
      <c r="C9" s="6"/>
      <c r="D9" s="6" t="s">
        <v>7</v>
      </c>
      <c r="E9" s="6" t="s">
        <v>8</v>
      </c>
      <c r="F9" s="6" t="s">
        <v>9</v>
      </c>
    </row>
    <row r="10" customFormat="false" ht="45" hidden="false" customHeight="false" outlineLevel="0" collapsed="false">
      <c r="A10" s="6"/>
      <c r="B10" s="6" t="s">
        <v>10</v>
      </c>
      <c r="C10" s="6" t="s">
        <v>11</v>
      </c>
      <c r="D10" s="6" t="s">
        <v>12</v>
      </c>
      <c r="E10" s="6"/>
      <c r="F10" s="6"/>
    </row>
    <row r="11" s="9" customFormat="true" ht="15" hidden="false" customHeight="false" outlineLevel="0" collapsed="false">
      <c r="A11" s="7" t="n">
        <v>1</v>
      </c>
      <c r="B11" s="8" t="n">
        <v>2</v>
      </c>
      <c r="C11" s="7" t="n">
        <v>3</v>
      </c>
      <c r="D11" s="7" t="n">
        <v>4</v>
      </c>
      <c r="E11" s="7" t="n">
        <v>5</v>
      </c>
      <c r="F11" s="7" t="n">
        <v>6</v>
      </c>
    </row>
    <row r="12" customFormat="false" ht="39.55" hidden="false" customHeight="false" outlineLevel="0" collapsed="false">
      <c r="A12" s="10" t="s">
        <v>13</v>
      </c>
      <c r="B12" s="11" t="n">
        <v>175999.23</v>
      </c>
      <c r="C12" s="11" t="n">
        <v>143086.33</v>
      </c>
      <c r="D12" s="11" t="n">
        <v>142826.96</v>
      </c>
      <c r="E12" s="12" t="n">
        <f aca="false">D12/C12*100</f>
        <v>99.8187318103693</v>
      </c>
      <c r="F12" s="13" t="s">
        <v>14</v>
      </c>
    </row>
    <row r="13" customFormat="false" ht="15" hidden="false" customHeight="false" outlineLevel="0" collapsed="false">
      <c r="A13" s="13" t="s">
        <v>15</v>
      </c>
      <c r="B13" s="14"/>
      <c r="C13" s="15" t="n">
        <v>84220</v>
      </c>
      <c r="D13" s="15" t="n">
        <v>84220</v>
      </c>
      <c r="E13" s="7" t="n">
        <f aca="false">D13/C13*100</f>
        <v>100</v>
      </c>
      <c r="F13" s="16"/>
    </row>
    <row r="14" customFormat="false" ht="15" hidden="false" customHeight="false" outlineLevel="0" collapsed="false">
      <c r="A14" s="13" t="s">
        <v>16</v>
      </c>
      <c r="B14" s="17" t="n">
        <v>150537.5</v>
      </c>
      <c r="C14" s="17" t="n">
        <v>35886.02</v>
      </c>
      <c r="D14" s="17" t="n">
        <v>35886.02</v>
      </c>
      <c r="E14" s="7" t="n">
        <f aca="false">D14/C14*100</f>
        <v>100</v>
      </c>
      <c r="F14" s="16"/>
    </row>
    <row r="15" customFormat="false" ht="26.85" hidden="false" customHeight="false" outlineLevel="0" collapsed="false">
      <c r="A15" s="13" t="s">
        <v>17</v>
      </c>
      <c r="B15" s="17" t="n">
        <v>25461.73</v>
      </c>
      <c r="C15" s="15" t="n">
        <v>22980.31</v>
      </c>
      <c r="D15" s="15" t="n">
        <v>22720.94</v>
      </c>
      <c r="E15" s="18" t="n">
        <f aca="false">D15/C15*100</f>
        <v>98.8713381151081</v>
      </c>
      <c r="F15" s="16"/>
    </row>
    <row r="16" customFormat="false" ht="17" hidden="false" customHeight="false" outlineLevel="0" collapsed="false">
      <c r="A16" s="19" t="s">
        <v>18</v>
      </c>
      <c r="B16" s="20" t="n">
        <v>0</v>
      </c>
      <c r="C16" s="20" t="n">
        <v>0</v>
      </c>
      <c r="D16" s="20" t="n">
        <v>0</v>
      </c>
      <c r="E16" s="7" t="e">
        <f aca="false">D16/C16*100</f>
        <v>#DIV/0!</v>
      </c>
      <c r="F16" s="16"/>
    </row>
    <row r="17" customFormat="false" ht="102.95" hidden="false" customHeight="false" outlineLevel="0" collapsed="false">
      <c r="A17" s="10" t="s">
        <v>19</v>
      </c>
      <c r="B17" s="11" t="n">
        <v>158375</v>
      </c>
      <c r="C17" s="12" t="n">
        <v>0</v>
      </c>
      <c r="D17" s="12" t="n">
        <v>0</v>
      </c>
      <c r="E17" s="21" t="e">
        <f aca="false">D17/C17*100</f>
        <v>#DIV/0!</v>
      </c>
      <c r="F17" s="19" t="s">
        <v>20</v>
      </c>
    </row>
    <row r="18" customFormat="false" ht="17" hidden="false" customHeight="false" outlineLevel="0" collapsed="false">
      <c r="A18" s="19" t="s">
        <v>15</v>
      </c>
      <c r="B18" s="20" t="n">
        <v>0</v>
      </c>
      <c r="C18" s="20" t="n">
        <v>0</v>
      </c>
      <c r="D18" s="20" t="n">
        <v>0</v>
      </c>
      <c r="E18" s="7" t="e">
        <f aca="false">D18/C18*100</f>
        <v>#DIV/0!</v>
      </c>
      <c r="F18" s="16"/>
    </row>
    <row r="19" customFormat="false" ht="15" hidden="false" customHeight="false" outlineLevel="0" collapsed="false">
      <c r="A19" s="19" t="s">
        <v>16</v>
      </c>
      <c r="B19" s="22" t="n">
        <v>142537.5</v>
      </c>
      <c r="C19" s="18" t="n">
        <v>0</v>
      </c>
      <c r="D19" s="18" t="n">
        <v>0</v>
      </c>
      <c r="E19" s="7" t="e">
        <f aca="false">D19/C19*100</f>
        <v>#DIV/0!</v>
      </c>
      <c r="F19" s="16"/>
    </row>
    <row r="20" customFormat="false" ht="26.85" hidden="false" customHeight="false" outlineLevel="0" collapsed="false">
      <c r="A20" s="19" t="s">
        <v>17</v>
      </c>
      <c r="B20" s="22" t="n">
        <v>15837.5</v>
      </c>
      <c r="C20" s="18" t="n">
        <v>0</v>
      </c>
      <c r="D20" s="18" t="n">
        <v>0</v>
      </c>
      <c r="E20" s="7" t="e">
        <f aca="false">D20/C20*100</f>
        <v>#DIV/0!</v>
      </c>
      <c r="F20" s="16"/>
    </row>
    <row r="21" customFormat="false" ht="144.75" hidden="false" customHeight="false" outlineLevel="0" collapsed="false">
      <c r="A21" s="23" t="s">
        <v>21</v>
      </c>
      <c r="B21" s="24" t="n">
        <f aca="false">B22+B23+B24</f>
        <v>100</v>
      </c>
      <c r="C21" s="24" t="n">
        <f aca="false">C22+C23+C24</f>
        <v>100</v>
      </c>
      <c r="D21" s="24" t="n">
        <f aca="false">D22+D23+D24</f>
        <v>38.09</v>
      </c>
      <c r="E21" s="25" t="n">
        <f aca="false">D21/C21*100</f>
        <v>38.09</v>
      </c>
      <c r="F21" s="26" t="s">
        <v>22</v>
      </c>
    </row>
    <row r="22" customFormat="false" ht="17" hidden="false" customHeight="false" outlineLevel="0" collapsed="false">
      <c r="A22" s="27" t="s">
        <v>15</v>
      </c>
      <c r="B22" s="20" t="n">
        <v>0</v>
      </c>
      <c r="C22" s="20" t="n">
        <v>0</v>
      </c>
      <c r="D22" s="20" t="n">
        <v>0</v>
      </c>
      <c r="E22" s="28" t="e">
        <f aca="false">D22/C22*100</f>
        <v>#DIV/0!</v>
      </c>
      <c r="F22" s="16"/>
    </row>
    <row r="23" customFormat="false" ht="17" hidden="false" customHeight="false" outlineLevel="0" collapsed="false">
      <c r="A23" s="27" t="s">
        <v>16</v>
      </c>
      <c r="B23" s="20" t="n">
        <v>0</v>
      </c>
      <c r="C23" s="20" t="n">
        <v>0</v>
      </c>
      <c r="D23" s="20" t="n">
        <v>0</v>
      </c>
      <c r="E23" s="28" t="e">
        <f aca="false">D23/C23*100</f>
        <v>#DIV/0!</v>
      </c>
      <c r="F23" s="16"/>
    </row>
    <row r="24" customFormat="false" ht="28.35" hidden="false" customHeight="false" outlineLevel="0" collapsed="false">
      <c r="A24" s="27" t="s">
        <v>17</v>
      </c>
      <c r="B24" s="20" t="n">
        <v>100</v>
      </c>
      <c r="C24" s="20" t="n">
        <v>100</v>
      </c>
      <c r="D24" s="20" t="n">
        <v>38.09</v>
      </c>
      <c r="E24" s="28" t="n">
        <f aca="false">D24/C24*100</f>
        <v>38.09</v>
      </c>
      <c r="F24" s="16"/>
    </row>
    <row r="25" customFormat="false" ht="39.55" hidden="false" customHeight="false" outlineLevel="0" collapsed="false">
      <c r="A25" s="23" t="s">
        <v>23</v>
      </c>
      <c r="B25" s="24" t="n">
        <f aca="false">B26+B27+B28</f>
        <v>357</v>
      </c>
      <c r="C25" s="24" t="n">
        <f aca="false">C26+C27+C28</f>
        <v>357</v>
      </c>
      <c r="D25" s="24" t="n">
        <f aca="false">D26+D27+D28</f>
        <v>340.74</v>
      </c>
      <c r="E25" s="25" t="n">
        <f aca="false">D25/C25*100</f>
        <v>95.4453781512605</v>
      </c>
      <c r="F25" s="29" t="s">
        <v>14</v>
      </c>
    </row>
    <row r="26" customFormat="false" ht="17" hidden="false" customHeight="false" outlineLevel="0" collapsed="false">
      <c r="A26" s="27" t="s">
        <v>15</v>
      </c>
      <c r="B26" s="20" t="n">
        <v>0</v>
      </c>
      <c r="C26" s="20" t="n">
        <v>0</v>
      </c>
      <c r="D26" s="20" t="n">
        <v>0</v>
      </c>
      <c r="E26" s="28" t="e">
        <f aca="false">D26/C26*100</f>
        <v>#DIV/0!</v>
      </c>
      <c r="F26" s="30"/>
    </row>
    <row r="27" customFormat="false" ht="17" hidden="false" customHeight="false" outlineLevel="0" collapsed="false">
      <c r="A27" s="27" t="s">
        <v>16</v>
      </c>
      <c r="B27" s="20" t="n">
        <v>0</v>
      </c>
      <c r="C27" s="20" t="n">
        <v>0</v>
      </c>
      <c r="D27" s="20" t="n">
        <v>0</v>
      </c>
      <c r="E27" s="28" t="e">
        <f aca="false">D27/C27*100</f>
        <v>#DIV/0!</v>
      </c>
      <c r="F27" s="30"/>
    </row>
    <row r="28" customFormat="false" ht="28.35" hidden="false" customHeight="false" outlineLevel="0" collapsed="false">
      <c r="A28" s="27" t="s">
        <v>17</v>
      </c>
      <c r="B28" s="20" t="n">
        <v>357</v>
      </c>
      <c r="C28" s="20" t="n">
        <v>357</v>
      </c>
      <c r="D28" s="20" t="n">
        <v>340.74</v>
      </c>
      <c r="E28" s="28" t="n">
        <f aca="false">D28/C28*100</f>
        <v>95.4453781512605</v>
      </c>
      <c r="F28" s="30"/>
    </row>
    <row r="29" customFormat="false" ht="64.9" hidden="false" customHeight="false" outlineLevel="0" collapsed="false">
      <c r="A29" s="10" t="s">
        <v>24</v>
      </c>
      <c r="B29" s="24" t="n">
        <f aca="false">B30+B31+B32</f>
        <v>400</v>
      </c>
      <c r="C29" s="24" t="n">
        <f aca="false">C30+C31+C32</f>
        <v>1400</v>
      </c>
      <c r="D29" s="24" t="n">
        <f aca="false">D30+D31+D32</f>
        <v>1218.8</v>
      </c>
      <c r="E29" s="25" t="n">
        <f aca="false">D29/C29*100</f>
        <v>87.0571428571429</v>
      </c>
      <c r="F29" s="13" t="s">
        <v>14</v>
      </c>
    </row>
    <row r="30" customFormat="false" ht="17" hidden="false" customHeight="false" outlineLevel="0" collapsed="false">
      <c r="A30" s="19" t="s">
        <v>15</v>
      </c>
      <c r="B30" s="20" t="n">
        <v>0</v>
      </c>
      <c r="C30" s="20" t="n">
        <v>0</v>
      </c>
      <c r="D30" s="20" t="n">
        <v>0</v>
      </c>
      <c r="E30" s="28" t="e">
        <f aca="false">D30/C30*100</f>
        <v>#DIV/0!</v>
      </c>
      <c r="F30" s="16"/>
    </row>
    <row r="31" customFormat="false" ht="17" hidden="false" customHeight="false" outlineLevel="0" collapsed="false">
      <c r="A31" s="19" t="s">
        <v>16</v>
      </c>
      <c r="B31" s="20" t="n">
        <v>0</v>
      </c>
      <c r="C31" s="20" t="n">
        <v>0</v>
      </c>
      <c r="D31" s="20" t="n">
        <v>0</v>
      </c>
      <c r="E31" s="28" t="e">
        <f aca="false">D31/C31*100</f>
        <v>#DIV/0!</v>
      </c>
      <c r="F31" s="16"/>
    </row>
    <row r="32" customFormat="false" ht="26.85" hidden="false" customHeight="false" outlineLevel="0" collapsed="false">
      <c r="A32" s="19" t="s">
        <v>17</v>
      </c>
      <c r="B32" s="20" t="n">
        <v>400</v>
      </c>
      <c r="C32" s="20" t="n">
        <v>1400</v>
      </c>
      <c r="D32" s="20" t="n">
        <v>1218.8</v>
      </c>
      <c r="E32" s="28" t="n">
        <f aca="false">D32/C32*100</f>
        <v>87.0571428571429</v>
      </c>
      <c r="F32" s="16"/>
    </row>
    <row r="33" customFormat="false" ht="64.9" hidden="false" customHeight="false" outlineLevel="0" collapsed="false">
      <c r="A33" s="10" t="s">
        <v>25</v>
      </c>
      <c r="B33" s="24" t="n">
        <f aca="false">B34+B35+B36</f>
        <v>850</v>
      </c>
      <c r="C33" s="24" t="n">
        <f aca="false">C34+C35+C36</f>
        <v>850</v>
      </c>
      <c r="D33" s="24" t="n">
        <f aca="false">D34+D35+D36</f>
        <v>850</v>
      </c>
      <c r="E33" s="25" t="n">
        <f aca="false">D33/C33*100</f>
        <v>100</v>
      </c>
      <c r="F33" s="16"/>
    </row>
    <row r="34" customFormat="false" ht="17" hidden="false" customHeight="false" outlineLevel="0" collapsed="false">
      <c r="A34" s="19" t="s">
        <v>15</v>
      </c>
      <c r="B34" s="20" t="n">
        <v>0</v>
      </c>
      <c r="C34" s="20" t="n">
        <v>0</v>
      </c>
      <c r="D34" s="20" t="n">
        <v>0</v>
      </c>
      <c r="E34" s="28" t="e">
        <f aca="false">D34/C34*100</f>
        <v>#DIV/0!</v>
      </c>
      <c r="F34" s="16"/>
    </row>
    <row r="35" customFormat="false" ht="17" hidden="false" customHeight="false" outlineLevel="0" collapsed="false">
      <c r="A35" s="19" t="s">
        <v>16</v>
      </c>
      <c r="B35" s="20" t="n">
        <v>0</v>
      </c>
      <c r="C35" s="20" t="n">
        <v>0</v>
      </c>
      <c r="D35" s="20" t="n">
        <v>0</v>
      </c>
      <c r="E35" s="28" t="e">
        <f aca="false">D35/C35*100</f>
        <v>#DIV/0!</v>
      </c>
      <c r="F35" s="16"/>
    </row>
    <row r="36" customFormat="false" ht="26.85" hidden="false" customHeight="false" outlineLevel="0" collapsed="false">
      <c r="A36" s="19" t="s">
        <v>17</v>
      </c>
      <c r="B36" s="20" t="n">
        <v>850</v>
      </c>
      <c r="C36" s="20" t="n">
        <v>850</v>
      </c>
      <c r="D36" s="20" t="n">
        <v>850</v>
      </c>
      <c r="E36" s="28" t="n">
        <f aca="false">D36/C36*100</f>
        <v>100</v>
      </c>
      <c r="F36" s="16"/>
    </row>
    <row r="37" customFormat="false" ht="52.2" hidden="false" customHeight="false" outlineLevel="0" collapsed="false">
      <c r="A37" s="10" t="s">
        <v>26</v>
      </c>
      <c r="B37" s="24" t="n">
        <f aca="false">B38+B39+B40</f>
        <v>15917.23</v>
      </c>
      <c r="C37" s="24" t="n">
        <f aca="false">C38+C39+C40</f>
        <v>140379.33</v>
      </c>
      <c r="D37" s="24" t="n">
        <f aca="false">D38+D39+D40</f>
        <v>140379.33</v>
      </c>
      <c r="E37" s="25" t="n">
        <f aca="false">D37/C37*100</f>
        <v>100</v>
      </c>
      <c r="F37" s="16"/>
    </row>
    <row r="38" customFormat="false" ht="17" hidden="false" customHeight="false" outlineLevel="0" collapsed="false">
      <c r="A38" s="19" t="s">
        <v>15</v>
      </c>
      <c r="B38" s="20" t="n">
        <v>0</v>
      </c>
      <c r="C38" s="20" t="n">
        <v>84220</v>
      </c>
      <c r="D38" s="20" t="n">
        <v>84220</v>
      </c>
      <c r="E38" s="28" t="n">
        <f aca="false">D38/C38*100</f>
        <v>100</v>
      </c>
      <c r="F38" s="16"/>
    </row>
    <row r="39" customFormat="false" ht="17" hidden="false" customHeight="false" outlineLevel="0" collapsed="false">
      <c r="A39" s="19" t="s">
        <v>16</v>
      </c>
      <c r="B39" s="20" t="n">
        <v>8000</v>
      </c>
      <c r="C39" s="20" t="n">
        <v>35886.02</v>
      </c>
      <c r="D39" s="20" t="n">
        <v>35886.02</v>
      </c>
      <c r="E39" s="28" t="n">
        <f aca="false">D39/C39*100</f>
        <v>100</v>
      </c>
      <c r="F39" s="16"/>
    </row>
    <row r="40" customFormat="false" ht="26.85" hidden="false" customHeight="false" outlineLevel="0" collapsed="false">
      <c r="A40" s="19" t="s">
        <v>17</v>
      </c>
      <c r="B40" s="20" t="n">
        <v>7917.23</v>
      </c>
      <c r="C40" s="20" t="n">
        <v>20273.31</v>
      </c>
      <c r="D40" s="20" t="n">
        <v>20273.31</v>
      </c>
      <c r="E40" s="28" t="n">
        <f aca="false">D40/C40*100</f>
        <v>100</v>
      </c>
      <c r="F40" s="16"/>
    </row>
    <row r="41" customFormat="false" ht="15" hidden="false" customHeight="false" outlineLevel="0" collapsed="false">
      <c r="A41" s="19"/>
      <c r="B41" s="16"/>
      <c r="C41" s="16"/>
      <c r="D41" s="16"/>
      <c r="E41" s="16"/>
      <c r="F41" s="16"/>
    </row>
    <row r="42" customFormat="false" ht="15" hidden="false" customHeight="false" outlineLevel="0" collapsed="false">
      <c r="A42" s="31"/>
    </row>
    <row r="44" customFormat="false" ht="15" hidden="false" customHeight="false" outlineLevel="0" collapsed="false">
      <c r="A44" s="1" t="s">
        <v>27</v>
      </c>
    </row>
    <row r="45" customFormat="false" ht="15" hidden="false" customHeight="false" outlineLevel="0" collapsed="false">
      <c r="A45" s="1" t="s">
        <v>28</v>
      </c>
    </row>
    <row r="46" customFormat="false" ht="15" hidden="false" customHeight="false" outlineLevel="0" collapsed="false">
      <c r="A46" s="1" t="s">
        <v>29</v>
      </c>
    </row>
    <row r="47" customFormat="false" ht="15" hidden="false" customHeight="false" outlineLevel="0" collapsed="false">
      <c r="A47" s="1" t="s">
        <v>30</v>
      </c>
    </row>
    <row r="48" customFormat="false" ht="15" hidden="false" customHeight="false" outlineLevel="0" collapsed="false">
      <c r="A48" s="1" t="s">
        <v>31</v>
      </c>
    </row>
    <row r="143" customFormat="false" ht="15" hidden="false" customHeight="false" outlineLevel="0" collapsed="false">
      <c r="A143" s="1" t="s">
        <v>32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F2"/>
    <mergeCell ref="A3:F3"/>
    <mergeCell ref="A4:F4"/>
    <mergeCell ref="A6:F6"/>
    <mergeCell ref="A7:F7"/>
    <mergeCell ref="A9:A10"/>
    <mergeCell ref="B9:C9"/>
    <mergeCell ref="E9:E10"/>
    <mergeCell ref="F9:F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048576"/>
  <sheetViews>
    <sheetView showFormulas="false" showGridLines="true" showRowColHeaders="true" showZeros="true" rightToLeft="false" tabSelected="false" showOutlineSymbols="true" defaultGridColor="true" view="pageBreakPreview" topLeftCell="D1" colorId="64" zoomScale="100" zoomScaleNormal="100" zoomScalePageLayoutView="100" workbookViewId="0">
      <selection pane="topLeft" activeCell="G11" activeCellId="0" sqref="G1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49.37"/>
    <col collapsed="false" customWidth="true" hidden="false" outlineLevel="0" max="3" min="3" style="1" width="9.87"/>
    <col collapsed="false" customWidth="true" hidden="false" outlineLevel="0" max="4" min="4" style="1" width="12.1"/>
    <col collapsed="false" customWidth="true" hidden="false" outlineLevel="0" max="5" min="5" style="1" width="13.75"/>
    <col collapsed="false" customWidth="true" hidden="false" outlineLevel="0" max="6" min="6" style="1" width="13.35"/>
    <col collapsed="false" customWidth="true" hidden="false" outlineLevel="0" max="7" min="7" style="1" width="14.33"/>
    <col collapsed="false" customWidth="true" hidden="false" outlineLevel="0" max="8" min="8" style="1" width="29.34"/>
    <col collapsed="false" customWidth="false" hidden="false" outlineLevel="0" max="16384" min="9" style="1" width="9.14"/>
  </cols>
  <sheetData>
    <row r="2" customFormat="false" ht="1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42" hidden="false" customHeight="true" outlineLevel="0" collapsed="false">
      <c r="A4" s="6" t="s">
        <v>34</v>
      </c>
      <c r="B4" s="6" t="s">
        <v>35</v>
      </c>
      <c r="C4" s="6" t="s">
        <v>36</v>
      </c>
      <c r="D4" s="6" t="s">
        <v>37</v>
      </c>
      <c r="E4" s="6"/>
      <c r="F4" s="6"/>
      <c r="G4" s="6"/>
      <c r="H4" s="6" t="s">
        <v>38</v>
      </c>
    </row>
    <row r="5" customFormat="false" ht="75" hidden="false" customHeight="true" outlineLevel="0" collapsed="false">
      <c r="A5" s="6"/>
      <c r="B5" s="6"/>
      <c r="C5" s="6"/>
      <c r="D5" s="6" t="s">
        <v>39</v>
      </c>
      <c r="E5" s="6" t="s">
        <v>40</v>
      </c>
      <c r="F5" s="6"/>
      <c r="G5" s="6"/>
      <c r="H5" s="6"/>
    </row>
    <row r="6" customFormat="false" ht="15" hidden="false" customHeight="false" outlineLevel="0" collapsed="false">
      <c r="A6" s="6"/>
      <c r="B6" s="6"/>
      <c r="C6" s="6"/>
      <c r="D6" s="6"/>
      <c r="E6" s="6" t="s">
        <v>41</v>
      </c>
      <c r="F6" s="6" t="s">
        <v>42</v>
      </c>
      <c r="G6" s="6" t="s">
        <v>43</v>
      </c>
      <c r="H6" s="6"/>
    </row>
    <row r="7" customFormat="false" ht="15" hidden="false" customHeight="false" outlineLevel="0" collapsed="false">
      <c r="A7" s="32" t="n">
        <v>1</v>
      </c>
      <c r="B7" s="32" t="n">
        <v>2</v>
      </c>
      <c r="C7" s="32" t="n">
        <v>3</v>
      </c>
      <c r="D7" s="32" t="n">
        <v>4</v>
      </c>
      <c r="E7" s="32" t="n">
        <v>5</v>
      </c>
      <c r="F7" s="32" t="n">
        <v>6</v>
      </c>
      <c r="G7" s="33"/>
      <c r="H7" s="32" t="n">
        <v>7</v>
      </c>
    </row>
    <row r="8" customFormat="false" ht="75" hidden="false" customHeight="false" outlineLevel="0" collapsed="false">
      <c r="A8" s="21" t="n">
        <v>1</v>
      </c>
      <c r="B8" s="34" t="s">
        <v>44</v>
      </c>
      <c r="C8" s="21" t="s">
        <v>45</v>
      </c>
      <c r="D8" s="21" t="n">
        <v>69.6</v>
      </c>
      <c r="E8" s="21" t="n">
        <v>70</v>
      </c>
      <c r="F8" s="21" t="n">
        <v>70</v>
      </c>
      <c r="G8" s="35" t="n">
        <f aca="false">F8/E8*100</f>
        <v>100</v>
      </c>
      <c r="H8" s="33"/>
    </row>
    <row r="9" customFormat="false" ht="60" hidden="false" customHeight="false" outlineLevel="0" collapsed="false">
      <c r="A9" s="21" t="n">
        <v>2</v>
      </c>
      <c r="B9" s="19" t="s">
        <v>46</v>
      </c>
      <c r="C9" s="21" t="s">
        <v>45</v>
      </c>
      <c r="D9" s="21" t="n">
        <v>96.8</v>
      </c>
      <c r="E9" s="21" t="n">
        <v>97</v>
      </c>
      <c r="F9" s="21" t="n">
        <v>97</v>
      </c>
      <c r="G9" s="35" t="n">
        <f aca="false">F9/E9*100</f>
        <v>100</v>
      </c>
      <c r="H9" s="33"/>
    </row>
    <row r="10" customFormat="false" ht="99.75" hidden="false" customHeight="false" outlineLevel="0" collapsed="false">
      <c r="A10" s="21" t="n">
        <v>3</v>
      </c>
      <c r="B10" s="36" t="s">
        <v>47</v>
      </c>
      <c r="C10" s="21" t="s">
        <v>45</v>
      </c>
      <c r="D10" s="21" t="n">
        <v>54.5</v>
      </c>
      <c r="E10" s="21" t="n">
        <v>54.6</v>
      </c>
      <c r="F10" s="21" t="n">
        <v>54.7</v>
      </c>
      <c r="G10" s="37" t="n">
        <v>100</v>
      </c>
      <c r="H10" s="38" t="s">
        <v>48</v>
      </c>
    </row>
    <row r="11" customFormat="false" ht="60" hidden="false" customHeight="false" outlineLevel="0" collapsed="false">
      <c r="A11" s="21" t="n">
        <v>4</v>
      </c>
      <c r="B11" s="19" t="s">
        <v>49</v>
      </c>
      <c r="C11" s="21" t="s">
        <v>50</v>
      </c>
      <c r="D11" s="21" t="n">
        <v>14</v>
      </c>
      <c r="E11" s="21" t="n">
        <v>37</v>
      </c>
      <c r="F11" s="21" t="n">
        <v>21</v>
      </c>
      <c r="G11" s="37" t="n">
        <f aca="false">F11/E11*100</f>
        <v>56.7567567567568</v>
      </c>
      <c r="H11" s="33"/>
    </row>
    <row r="12" customFormat="false" ht="45" hidden="false" customHeight="false" outlineLevel="0" collapsed="false">
      <c r="A12" s="21" t="n">
        <v>5</v>
      </c>
      <c r="B12" s="34" t="s">
        <v>51</v>
      </c>
      <c r="C12" s="21" t="s">
        <v>45</v>
      </c>
      <c r="D12" s="21" t="n">
        <v>0.1</v>
      </c>
      <c r="E12" s="21" t="n">
        <v>0.1</v>
      </c>
      <c r="F12" s="21" t="n">
        <v>0.1</v>
      </c>
      <c r="G12" s="35" t="n">
        <f aca="false">F12/E12*100</f>
        <v>100</v>
      </c>
      <c r="H12" s="33"/>
    </row>
    <row r="13" customFormat="false" ht="13.8" hidden="false" customHeight="false" outlineLevel="0" collapsed="false">
      <c r="F13" s="39" t="s">
        <v>52</v>
      </c>
      <c r="G13" s="40" t="n">
        <f aca="false">SUM(G8:G12)/A12</f>
        <v>91.3513513513514</v>
      </c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2:H2"/>
    <mergeCell ref="A4:A6"/>
    <mergeCell ref="B4:B6"/>
    <mergeCell ref="C4:C6"/>
    <mergeCell ref="D4:G4"/>
    <mergeCell ref="H4:H6"/>
    <mergeCell ref="D5:D6"/>
    <mergeCell ref="E5:G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82"/>
  <sheetViews>
    <sheetView showFormulas="false" showGridLines="true" showRowColHeaders="true" showZeros="true" rightToLeft="false" tabSelected="false" showOutlineSymbols="true" defaultGridColor="true" view="pageBreakPreview" topLeftCell="J43" colorId="64" zoomScale="100" zoomScaleNormal="100" zoomScalePageLayoutView="100" workbookViewId="0">
      <selection pane="topLeft" activeCell="N72" activeCellId="0" sqref="N72"/>
    </sheetView>
  </sheetViews>
  <sheetFormatPr defaultColWidth="9.1484375" defaultRowHeight="15" zeroHeight="false" outlineLevelRow="0" outlineLevelCol="0"/>
  <cols>
    <col collapsed="false" customWidth="false" hidden="false" outlineLevel="0" max="1" min="1" style="41" width="9.14"/>
    <col collapsed="false" customWidth="true" hidden="false" outlineLevel="0" max="2" min="2" style="41" width="19.86"/>
    <col collapsed="false" customWidth="true" hidden="false" outlineLevel="0" max="3" min="3" style="41" width="14.18"/>
    <col collapsed="false" customWidth="true" hidden="false" outlineLevel="0" max="4" min="4" style="41" width="12.93"/>
    <col collapsed="false" customWidth="false" hidden="false" outlineLevel="0" max="5" min="5" style="41" width="9.14"/>
    <col collapsed="false" customWidth="true" hidden="false" outlineLevel="0" max="6" min="6" style="41" width="10.98"/>
    <col collapsed="false" customWidth="true" hidden="false" outlineLevel="0" max="7" min="7" style="41" width="12.51"/>
    <col collapsed="false" customWidth="true" hidden="false" outlineLevel="0" max="8" min="8" style="41" width="10.42"/>
    <col collapsed="false" customWidth="true" hidden="false" outlineLevel="0" max="10" min="9" style="41" width="10.98"/>
    <col collapsed="false" customWidth="true" hidden="false" outlineLevel="0" max="12" min="11" style="41" width="10.71"/>
    <col collapsed="false" customWidth="true" hidden="false" outlineLevel="0" max="13" min="13" style="41" width="10.85"/>
    <col collapsed="false" customWidth="true" hidden="false" outlineLevel="0" max="14" min="14" style="41" width="10.57"/>
    <col collapsed="false" customWidth="true" hidden="false" outlineLevel="0" max="15" min="15" style="41" width="13.63"/>
    <col collapsed="false" customWidth="true" hidden="false" outlineLevel="0" max="16" min="16" style="41" width="15.58"/>
    <col collapsed="false" customWidth="false" hidden="false" outlineLevel="0" max="16384" min="17" style="41" width="9.14"/>
  </cols>
  <sheetData>
    <row r="3" customFormat="false" ht="15" hidden="false" customHeight="true" outlineLevel="0" collapsed="false">
      <c r="A3" s="42" t="s">
        <v>53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customFormat="false" ht="17.25" hidden="false" customHeight="true" outlineLevel="0" collapsed="false">
      <c r="A4" s="42" t="s">
        <v>54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customFormat="false" ht="15" hidden="false" customHeight="false" outlineLevel="0" collapsed="false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customFormat="false" ht="15.75" hidden="false" customHeight="true" outlineLevel="0" collapsed="false">
      <c r="A6" s="42" t="s">
        <v>55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customFormat="false" ht="15" hidden="false" customHeight="false" outlineLevel="0" collapsed="false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customFormat="false" ht="60" hidden="false" customHeight="true" outlineLevel="0" collapsed="false">
      <c r="A8" s="6" t="s">
        <v>34</v>
      </c>
      <c r="B8" s="6" t="s">
        <v>56</v>
      </c>
      <c r="C8" s="6" t="s">
        <v>57</v>
      </c>
      <c r="D8" s="6" t="s">
        <v>58</v>
      </c>
      <c r="E8" s="6"/>
      <c r="F8" s="6"/>
      <c r="G8" s="6"/>
      <c r="H8" s="6"/>
      <c r="I8" s="6"/>
      <c r="J8" s="6"/>
      <c r="K8" s="6"/>
      <c r="L8" s="6"/>
      <c r="M8" s="6"/>
      <c r="N8" s="6"/>
      <c r="O8" s="6" t="s">
        <v>59</v>
      </c>
      <c r="P8" s="6" t="s">
        <v>60</v>
      </c>
    </row>
    <row r="9" customFormat="false" ht="15" hidden="false" customHeight="false" outlineLevel="0" collapsed="false">
      <c r="A9" s="6"/>
      <c r="B9" s="6"/>
      <c r="C9" s="6"/>
      <c r="D9" s="8" t="s">
        <v>61</v>
      </c>
      <c r="E9" s="8" t="s">
        <v>62</v>
      </c>
      <c r="F9" s="8" t="s">
        <v>63</v>
      </c>
      <c r="G9" s="8" t="s">
        <v>64</v>
      </c>
      <c r="H9" s="8" t="s">
        <v>65</v>
      </c>
      <c r="I9" s="8" t="s">
        <v>66</v>
      </c>
      <c r="J9" s="8" t="s">
        <v>67</v>
      </c>
      <c r="K9" s="8" t="s">
        <v>68</v>
      </c>
      <c r="L9" s="8" t="s">
        <v>69</v>
      </c>
      <c r="M9" s="8" t="s">
        <v>70</v>
      </c>
      <c r="N9" s="8" t="s">
        <v>71</v>
      </c>
      <c r="O9" s="6"/>
      <c r="P9" s="6"/>
    </row>
    <row r="10" customFormat="false" ht="15" hidden="false" customHeight="false" outlineLevel="0" collapsed="false">
      <c r="A10" s="8" t="n">
        <v>1</v>
      </c>
      <c r="B10" s="8" t="n">
        <v>2</v>
      </c>
      <c r="C10" s="8" t="n">
        <v>3</v>
      </c>
      <c r="D10" s="8" t="n">
        <v>4</v>
      </c>
      <c r="E10" s="8" t="n">
        <v>5</v>
      </c>
      <c r="F10" s="8" t="n">
        <v>6</v>
      </c>
      <c r="G10" s="8" t="n">
        <v>7</v>
      </c>
      <c r="H10" s="8" t="n">
        <v>8</v>
      </c>
      <c r="I10" s="8" t="n">
        <v>9</v>
      </c>
      <c r="J10" s="8" t="n">
        <v>10</v>
      </c>
      <c r="K10" s="8" t="n">
        <v>11</v>
      </c>
      <c r="L10" s="8" t="n">
        <v>12</v>
      </c>
      <c r="M10" s="8" t="n">
        <v>13</v>
      </c>
      <c r="N10" s="8" t="n">
        <v>14</v>
      </c>
      <c r="O10" s="8" t="n">
        <v>15</v>
      </c>
      <c r="P10" s="19"/>
    </row>
    <row r="11" customFormat="false" ht="16.5" hidden="false" customHeight="true" outlineLevel="0" collapsed="false">
      <c r="A11" s="6" t="n">
        <v>1</v>
      </c>
      <c r="B11" s="43" t="s">
        <v>72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customFormat="false" ht="15" hidden="false" customHeight="false" outlineLevel="0" collapsed="false">
      <c r="A12" s="6"/>
      <c r="B12" s="19" t="s">
        <v>73</v>
      </c>
      <c r="C12" s="7" t="s">
        <v>50</v>
      </c>
      <c r="D12" s="8"/>
      <c r="E12" s="8"/>
      <c r="F12" s="8"/>
      <c r="G12" s="8"/>
      <c r="H12" s="8"/>
      <c r="I12" s="8"/>
      <c r="J12" s="8" t="n">
        <v>1</v>
      </c>
      <c r="K12" s="8"/>
      <c r="L12" s="8"/>
      <c r="M12" s="8"/>
      <c r="N12" s="8"/>
      <c r="O12" s="8" t="n">
        <v>1</v>
      </c>
      <c r="P12" s="19"/>
    </row>
    <row r="13" customFormat="false" ht="21.75" hidden="false" customHeight="true" outlineLevel="0" collapsed="false">
      <c r="A13" s="6"/>
      <c r="B13" s="19" t="s">
        <v>74</v>
      </c>
      <c r="C13" s="7" t="s">
        <v>50</v>
      </c>
      <c r="D13" s="8"/>
      <c r="E13" s="8"/>
      <c r="F13" s="8"/>
      <c r="G13" s="8" t="n">
        <v>6</v>
      </c>
      <c r="H13" s="8" t="n">
        <v>2</v>
      </c>
      <c r="I13" s="8" t="n">
        <v>2</v>
      </c>
      <c r="J13" s="8" t="n">
        <v>1</v>
      </c>
      <c r="K13" s="8" t="n">
        <v>1</v>
      </c>
      <c r="L13" s="8" t="n">
        <v>10</v>
      </c>
      <c r="M13" s="8" t="n">
        <v>2</v>
      </c>
      <c r="N13" s="8" t="n">
        <v>4</v>
      </c>
      <c r="O13" s="8" t="n">
        <v>28</v>
      </c>
      <c r="P13" s="45" t="n">
        <v>100</v>
      </c>
    </row>
    <row r="14" customFormat="false" ht="15" hidden="false" customHeight="true" outlineLevel="0" collapsed="false">
      <c r="A14" s="6" t="n">
        <v>2</v>
      </c>
      <c r="B14" s="43" t="s">
        <v>75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customFormat="false" ht="15" hidden="false" customHeight="false" outlineLevel="0" collapsed="false">
      <c r="A15" s="6"/>
      <c r="B15" s="19" t="s">
        <v>73</v>
      </c>
      <c r="C15" s="8" t="s">
        <v>50</v>
      </c>
      <c r="D15" s="46" t="n">
        <v>11</v>
      </c>
      <c r="E15" s="46" t="n">
        <v>11</v>
      </c>
      <c r="F15" s="46" t="n">
        <v>11</v>
      </c>
      <c r="G15" s="46" t="n">
        <v>11</v>
      </c>
      <c r="H15" s="46" t="n">
        <v>11</v>
      </c>
      <c r="I15" s="46" t="n">
        <v>11</v>
      </c>
      <c r="J15" s="46" t="n">
        <v>11</v>
      </c>
      <c r="K15" s="46" t="n">
        <v>11</v>
      </c>
      <c r="L15" s="46" t="n">
        <v>11</v>
      </c>
      <c r="M15" s="46" t="n">
        <v>11</v>
      </c>
      <c r="N15" s="46" t="n">
        <v>11</v>
      </c>
      <c r="O15" s="8" t="n">
        <v>132</v>
      </c>
      <c r="P15" s="19"/>
    </row>
    <row r="16" customFormat="false" ht="15" hidden="false" customHeight="false" outlineLevel="0" collapsed="false">
      <c r="A16" s="6"/>
      <c r="B16" s="19" t="s">
        <v>74</v>
      </c>
      <c r="C16" s="8" t="s">
        <v>50</v>
      </c>
      <c r="D16" s="8" t="n">
        <v>5</v>
      </c>
      <c r="E16" s="8" t="n">
        <v>10</v>
      </c>
      <c r="F16" s="8" t="n">
        <v>10</v>
      </c>
      <c r="G16" s="8" t="n">
        <v>25</v>
      </c>
      <c r="H16" s="8" t="n">
        <v>50</v>
      </c>
      <c r="I16" s="8" t="n">
        <v>50</v>
      </c>
      <c r="J16" s="8" t="n">
        <v>25</v>
      </c>
      <c r="K16" s="8" t="n">
        <v>25</v>
      </c>
      <c r="L16" s="8" t="n">
        <v>25</v>
      </c>
      <c r="M16" s="8" t="n">
        <v>25</v>
      </c>
      <c r="N16" s="8" t="n">
        <v>25</v>
      </c>
      <c r="O16" s="8" t="n">
        <v>300</v>
      </c>
      <c r="P16" s="47" t="n">
        <v>100</v>
      </c>
    </row>
    <row r="17" customFormat="false" ht="15" hidden="false" customHeight="true" outlineLevel="0" collapsed="false">
      <c r="A17" s="6" t="n">
        <v>3</v>
      </c>
      <c r="B17" s="48" t="s">
        <v>76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4"/>
    </row>
    <row r="18" customFormat="false" ht="15" hidden="false" customHeight="false" outlineLevel="0" collapsed="false">
      <c r="A18" s="6"/>
      <c r="B18" s="19" t="s">
        <v>73</v>
      </c>
      <c r="C18" s="8" t="s">
        <v>50</v>
      </c>
      <c r="D18" s="49" t="s">
        <v>77</v>
      </c>
      <c r="E18" s="49" t="s">
        <v>77</v>
      </c>
      <c r="F18" s="49" t="s">
        <v>77</v>
      </c>
      <c r="G18" s="49" t="s">
        <v>78</v>
      </c>
      <c r="H18" s="49" t="s">
        <v>79</v>
      </c>
      <c r="I18" s="49" t="s">
        <v>80</v>
      </c>
      <c r="J18" s="49" t="s">
        <v>81</v>
      </c>
      <c r="K18" s="49" t="s">
        <v>82</v>
      </c>
      <c r="L18" s="49" t="s">
        <v>83</v>
      </c>
      <c r="M18" s="49" t="s">
        <v>84</v>
      </c>
      <c r="N18" s="49" t="s">
        <v>84</v>
      </c>
      <c r="O18" s="49" t="n">
        <v>3600</v>
      </c>
      <c r="P18" s="19"/>
    </row>
    <row r="19" customFormat="false" ht="15" hidden="false" customHeight="false" outlineLevel="0" collapsed="false">
      <c r="A19" s="6"/>
      <c r="B19" s="19" t="s">
        <v>74</v>
      </c>
      <c r="C19" s="8" t="s">
        <v>50</v>
      </c>
      <c r="D19" s="49" t="n">
        <v>3605</v>
      </c>
      <c r="E19" s="49" t="n">
        <v>3610</v>
      </c>
      <c r="F19" s="49" t="n">
        <v>3620</v>
      </c>
      <c r="G19" s="49" t="n">
        <v>3625</v>
      </c>
      <c r="H19" s="49" t="n">
        <v>3640</v>
      </c>
      <c r="I19" s="49" t="n">
        <v>3650</v>
      </c>
      <c r="J19" s="49" t="n">
        <v>3700</v>
      </c>
      <c r="K19" s="49" t="n">
        <v>3740</v>
      </c>
      <c r="L19" s="49" t="n">
        <v>3760</v>
      </c>
      <c r="M19" s="49" t="n">
        <v>3790</v>
      </c>
      <c r="N19" s="50" t="n">
        <v>3800</v>
      </c>
      <c r="O19" s="50" t="n">
        <v>3805</v>
      </c>
      <c r="P19" s="47" t="n">
        <v>100</v>
      </c>
    </row>
    <row r="20" customFormat="false" ht="15" hidden="false" customHeight="false" outlineLevel="0" collapsed="false">
      <c r="A20" s="6" t="n">
        <v>4</v>
      </c>
      <c r="B20" s="51" t="s">
        <v>85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44"/>
    </row>
    <row r="21" customFormat="false" ht="15" hidden="false" customHeight="false" outlineLevel="0" collapsed="false">
      <c r="A21" s="6"/>
      <c r="B21" s="19" t="s">
        <v>73</v>
      </c>
      <c r="C21" s="8" t="s">
        <v>50</v>
      </c>
      <c r="D21" s="49" t="n">
        <v>892</v>
      </c>
      <c r="E21" s="49" t="n">
        <v>884</v>
      </c>
      <c r="F21" s="49" t="n">
        <v>876</v>
      </c>
      <c r="G21" s="49" t="n">
        <v>868</v>
      </c>
      <c r="H21" s="49" t="n">
        <v>852</v>
      </c>
      <c r="I21" s="49" t="n">
        <v>842</v>
      </c>
      <c r="J21" s="49" t="n">
        <v>832</v>
      </c>
      <c r="K21" s="49" t="n">
        <v>822</v>
      </c>
      <c r="L21" s="49" t="n">
        <v>812</v>
      </c>
      <c r="M21" s="49" t="n">
        <v>807</v>
      </c>
      <c r="N21" s="49" t="n">
        <v>800</v>
      </c>
      <c r="O21" s="49" t="n">
        <v>800</v>
      </c>
      <c r="P21" s="19"/>
    </row>
    <row r="22" customFormat="false" ht="15" hidden="false" customHeight="false" outlineLevel="0" collapsed="false">
      <c r="A22" s="6"/>
      <c r="B22" s="19" t="s">
        <v>74</v>
      </c>
      <c r="C22" s="8" t="s">
        <v>50</v>
      </c>
      <c r="D22" s="49" t="n">
        <v>1000</v>
      </c>
      <c r="E22" s="49" t="n">
        <v>990</v>
      </c>
      <c r="F22" s="49" t="n">
        <v>985</v>
      </c>
      <c r="G22" s="49" t="n">
        <v>975</v>
      </c>
      <c r="H22" s="49" t="n">
        <v>960</v>
      </c>
      <c r="I22" s="49" t="n">
        <v>950</v>
      </c>
      <c r="J22" s="49" t="n">
        <v>900</v>
      </c>
      <c r="K22" s="49" t="n">
        <v>860</v>
      </c>
      <c r="L22" s="49" t="n">
        <v>840</v>
      </c>
      <c r="M22" s="49" t="n">
        <v>810</v>
      </c>
      <c r="N22" s="50" t="n">
        <v>795</v>
      </c>
      <c r="O22" s="50" t="n">
        <v>795</v>
      </c>
      <c r="P22" s="45" t="n">
        <f aca="false">O22/O21*100</f>
        <v>99.375</v>
      </c>
    </row>
    <row r="23" customFormat="false" ht="26.85" hidden="false" customHeight="true" outlineLevel="0" collapsed="false">
      <c r="A23" s="6" t="n">
        <v>5</v>
      </c>
      <c r="B23" s="52" t="s">
        <v>86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44"/>
    </row>
    <row r="24" customFormat="false" ht="15" hidden="false" customHeight="false" outlineLevel="0" collapsed="false">
      <c r="A24" s="6"/>
      <c r="B24" s="19" t="s">
        <v>73</v>
      </c>
      <c r="C24" s="8" t="s">
        <v>50</v>
      </c>
      <c r="D24" s="49" t="n">
        <v>40</v>
      </c>
      <c r="E24" s="49" t="n">
        <v>40</v>
      </c>
      <c r="F24" s="49" t="n">
        <v>40</v>
      </c>
      <c r="G24" s="49" t="n">
        <v>40</v>
      </c>
      <c r="H24" s="49" t="n">
        <v>40</v>
      </c>
      <c r="I24" s="49" t="n">
        <v>40</v>
      </c>
      <c r="J24" s="49" t="n">
        <v>40</v>
      </c>
      <c r="K24" s="49" t="n">
        <v>40</v>
      </c>
      <c r="L24" s="49" t="n">
        <v>40</v>
      </c>
      <c r="M24" s="49" t="n">
        <v>40</v>
      </c>
      <c r="N24" s="49" t="n">
        <v>40</v>
      </c>
      <c r="O24" s="49" t="n">
        <v>75000</v>
      </c>
      <c r="P24" s="19"/>
    </row>
    <row r="25" customFormat="false" ht="15" hidden="false" customHeight="false" outlineLevel="0" collapsed="false">
      <c r="A25" s="6"/>
      <c r="B25" s="19" t="s">
        <v>74</v>
      </c>
      <c r="C25" s="8" t="s">
        <v>50</v>
      </c>
      <c r="D25" s="50" t="n">
        <v>50</v>
      </c>
      <c r="E25" s="50" t="n">
        <v>160</v>
      </c>
      <c r="F25" s="50" t="n">
        <v>220</v>
      </c>
      <c r="G25" s="50" t="n">
        <v>178</v>
      </c>
      <c r="H25" s="50" t="n">
        <v>490</v>
      </c>
      <c r="I25" s="50" t="n">
        <v>290</v>
      </c>
      <c r="J25" s="50" t="n">
        <v>560</v>
      </c>
      <c r="K25" s="50" t="n">
        <v>400</v>
      </c>
      <c r="L25" s="50" t="n">
        <v>250</v>
      </c>
      <c r="M25" s="50" t="n">
        <v>250</v>
      </c>
      <c r="N25" s="50" t="n">
        <v>450</v>
      </c>
      <c r="O25" s="50" t="n">
        <v>3472</v>
      </c>
      <c r="P25" s="47" t="n">
        <v>4.6</v>
      </c>
    </row>
    <row r="26" customFormat="false" ht="15" hidden="false" customHeight="false" outlineLevel="0" collapsed="false">
      <c r="A26" s="6" t="n">
        <v>6</v>
      </c>
      <c r="B26" s="53" t="s">
        <v>87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44"/>
    </row>
    <row r="27" customFormat="false" ht="15" hidden="false" customHeight="false" outlineLevel="0" collapsed="false">
      <c r="A27" s="6"/>
      <c r="B27" s="19" t="s">
        <v>73</v>
      </c>
      <c r="C27" s="49" t="s">
        <v>88</v>
      </c>
      <c r="D27" s="49" t="n">
        <v>69.1</v>
      </c>
      <c r="E27" s="49" t="n">
        <v>69.1</v>
      </c>
      <c r="F27" s="49" t="n">
        <v>69.1</v>
      </c>
      <c r="G27" s="49" t="n">
        <v>69.1</v>
      </c>
      <c r="H27" s="49" t="n">
        <v>69.1</v>
      </c>
      <c r="I27" s="49" t="n">
        <v>69.1</v>
      </c>
      <c r="J27" s="49" t="n">
        <v>69.1</v>
      </c>
      <c r="K27" s="49" t="n">
        <v>69.1</v>
      </c>
      <c r="L27" s="49" t="n">
        <v>69.1</v>
      </c>
      <c r="M27" s="49" t="n">
        <v>69.1</v>
      </c>
      <c r="N27" s="49" t="n">
        <v>69.1</v>
      </c>
      <c r="O27" s="49" t="n">
        <v>830</v>
      </c>
      <c r="P27" s="19"/>
    </row>
    <row r="28" customFormat="false" ht="15" hidden="false" customHeight="false" outlineLevel="0" collapsed="false">
      <c r="A28" s="6"/>
      <c r="B28" s="19" t="s">
        <v>74</v>
      </c>
      <c r="C28" s="54" t="s">
        <v>88</v>
      </c>
      <c r="D28" s="50" t="n">
        <v>270.69</v>
      </c>
      <c r="E28" s="50" t="n">
        <v>150</v>
      </c>
      <c r="F28" s="50" t="n">
        <v>150</v>
      </c>
      <c r="G28" s="50" t="n">
        <v>30</v>
      </c>
      <c r="H28" s="50" t="n">
        <v>30</v>
      </c>
      <c r="I28" s="50" t="n">
        <v>30</v>
      </c>
      <c r="J28" s="50" t="n">
        <v>30</v>
      </c>
      <c r="K28" s="50" t="n">
        <v>30</v>
      </c>
      <c r="L28" s="50" t="n">
        <v>30</v>
      </c>
      <c r="M28" s="50" t="n">
        <v>150</v>
      </c>
      <c r="N28" s="50" t="n">
        <v>200</v>
      </c>
      <c r="O28" s="50" t="n">
        <v>1360.69</v>
      </c>
      <c r="P28" s="47" t="n">
        <v>100</v>
      </c>
    </row>
    <row r="29" customFormat="false" ht="15" hidden="false" customHeight="false" outlineLevel="0" collapsed="false">
      <c r="A29" s="6" t="n">
        <v>7</v>
      </c>
      <c r="B29" s="55" t="s">
        <v>89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19"/>
    </row>
    <row r="30" customFormat="false" ht="15" hidden="false" customHeight="false" outlineLevel="0" collapsed="false">
      <c r="A30" s="6"/>
      <c r="B30" s="19" t="s">
        <v>73</v>
      </c>
      <c r="C30" s="50" t="s">
        <v>88</v>
      </c>
      <c r="D30" s="56" t="n">
        <v>111.7</v>
      </c>
      <c r="E30" s="56" t="n">
        <v>111.7</v>
      </c>
      <c r="F30" s="56" t="n">
        <v>111.7</v>
      </c>
      <c r="G30" s="56" t="n">
        <v>111.7</v>
      </c>
      <c r="H30" s="56" t="n">
        <v>111.7</v>
      </c>
      <c r="I30" s="56" t="n">
        <v>111.7</v>
      </c>
      <c r="J30" s="56" t="n">
        <v>111.7</v>
      </c>
      <c r="K30" s="56" t="n">
        <v>111.7</v>
      </c>
      <c r="L30" s="56" t="n">
        <v>111.7</v>
      </c>
      <c r="M30" s="56" t="n">
        <v>111.7</v>
      </c>
      <c r="N30" s="56" t="n">
        <v>111.7</v>
      </c>
      <c r="O30" s="56" t="n">
        <v>1340.7</v>
      </c>
      <c r="P30" s="19"/>
    </row>
    <row r="31" customFormat="false" ht="15" hidden="false" customHeight="false" outlineLevel="0" collapsed="false">
      <c r="A31" s="6"/>
      <c r="B31" s="19" t="s">
        <v>74</v>
      </c>
      <c r="C31" s="50" t="s">
        <v>88</v>
      </c>
      <c r="D31" s="8" t="n">
        <v>262.4</v>
      </c>
      <c r="E31" s="8" t="n">
        <v>250</v>
      </c>
      <c r="F31" s="8" t="n">
        <v>200</v>
      </c>
      <c r="G31" s="8" t="n">
        <v>150</v>
      </c>
      <c r="H31" s="8" t="n">
        <v>37</v>
      </c>
      <c r="I31" s="8" t="n">
        <v>37.3</v>
      </c>
      <c r="J31" s="8" t="n">
        <v>37.3</v>
      </c>
      <c r="K31" s="8" t="n">
        <v>37.3</v>
      </c>
      <c r="L31" s="8" t="n">
        <v>37</v>
      </c>
      <c r="M31" s="8" t="n">
        <v>250</v>
      </c>
      <c r="N31" s="8" t="n">
        <v>250</v>
      </c>
      <c r="O31" s="8" t="n">
        <v>1818.3</v>
      </c>
      <c r="P31" s="47" t="n">
        <v>100</v>
      </c>
    </row>
    <row r="32" customFormat="false" ht="15" hidden="false" customHeight="false" outlineLevel="0" collapsed="false">
      <c r="A32" s="6" t="n">
        <v>8</v>
      </c>
      <c r="B32" s="52" t="s">
        <v>90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19"/>
    </row>
    <row r="33" customFormat="false" ht="15" hidden="false" customHeight="false" outlineLevel="0" collapsed="false">
      <c r="A33" s="6"/>
      <c r="B33" s="19" t="s">
        <v>73</v>
      </c>
      <c r="C33" s="50" t="s">
        <v>91</v>
      </c>
      <c r="D33" s="49" t="n">
        <v>1937.4</v>
      </c>
      <c r="E33" s="49" t="n">
        <v>1937.4</v>
      </c>
      <c r="F33" s="49" t="n">
        <v>1937.4</v>
      </c>
      <c r="G33" s="49" t="n">
        <v>1937.4</v>
      </c>
      <c r="H33" s="49" t="n">
        <v>1937.4</v>
      </c>
      <c r="I33" s="49" t="n">
        <v>1937.4</v>
      </c>
      <c r="J33" s="49" t="n">
        <v>1937.4</v>
      </c>
      <c r="K33" s="49" t="n">
        <v>1937.4</v>
      </c>
      <c r="L33" s="49" t="n">
        <v>1937.4</v>
      </c>
      <c r="M33" s="49" t="n">
        <v>1937.4</v>
      </c>
      <c r="N33" s="49" t="n">
        <v>1937.4</v>
      </c>
      <c r="O33" s="49" t="n">
        <v>23249.3</v>
      </c>
      <c r="P33" s="19"/>
    </row>
    <row r="34" customFormat="false" ht="15" hidden="false" customHeight="false" outlineLevel="0" collapsed="false">
      <c r="A34" s="6"/>
      <c r="B34" s="19" t="s">
        <v>74</v>
      </c>
      <c r="C34" s="50" t="s">
        <v>91</v>
      </c>
      <c r="D34" s="50" t="n">
        <v>2011.32</v>
      </c>
      <c r="E34" s="57" t="n">
        <v>2011.32</v>
      </c>
      <c r="F34" s="57" t="n">
        <v>2011.32</v>
      </c>
      <c r="G34" s="57" t="n">
        <v>2011.32</v>
      </c>
      <c r="H34" s="57" t="n">
        <v>2011.32</v>
      </c>
      <c r="I34" s="57" t="n">
        <v>2011.32</v>
      </c>
      <c r="J34" s="57" t="n">
        <v>2011.32</v>
      </c>
      <c r="K34" s="57" t="n">
        <v>2011.32</v>
      </c>
      <c r="L34" s="57" t="n">
        <v>2011.32</v>
      </c>
      <c r="M34" s="57" t="n">
        <v>2011.32</v>
      </c>
      <c r="N34" s="57" t="n">
        <v>2011.32</v>
      </c>
      <c r="O34" s="50" t="n">
        <v>24135.95</v>
      </c>
      <c r="P34" s="47" t="n">
        <v>100</v>
      </c>
    </row>
    <row r="35" customFormat="false" ht="15" hidden="false" customHeight="false" outlineLevel="0" collapsed="false">
      <c r="A35" s="6" t="n">
        <v>9</v>
      </c>
      <c r="B35" s="52" t="s">
        <v>92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19"/>
    </row>
    <row r="36" customFormat="false" ht="15" hidden="false" customHeight="false" outlineLevel="0" collapsed="false">
      <c r="A36" s="6"/>
      <c r="B36" s="19" t="s">
        <v>73</v>
      </c>
      <c r="C36" s="50" t="s">
        <v>91</v>
      </c>
      <c r="D36" s="49" t="n">
        <v>2446.2</v>
      </c>
      <c r="E36" s="49" t="n">
        <v>2446.2</v>
      </c>
      <c r="F36" s="49" t="n">
        <v>2446.2</v>
      </c>
      <c r="G36" s="49" t="n">
        <v>2446.2</v>
      </c>
      <c r="H36" s="49" t="n">
        <v>2446.2</v>
      </c>
      <c r="I36" s="49" t="n">
        <v>2446.2</v>
      </c>
      <c r="J36" s="49" t="n">
        <v>2446.2</v>
      </c>
      <c r="K36" s="49" t="n">
        <v>2446.2</v>
      </c>
      <c r="L36" s="49" t="n">
        <v>2446.2</v>
      </c>
      <c r="M36" s="49" t="n">
        <v>2446.2</v>
      </c>
      <c r="N36" s="49" t="n">
        <v>2446.2</v>
      </c>
      <c r="O36" s="49" t="n">
        <v>29354.5</v>
      </c>
      <c r="P36" s="19"/>
    </row>
    <row r="37" customFormat="false" ht="15" hidden="false" customHeight="false" outlineLevel="0" collapsed="false">
      <c r="A37" s="6"/>
      <c r="B37" s="19" t="s">
        <v>74</v>
      </c>
      <c r="C37" s="50" t="s">
        <v>91</v>
      </c>
      <c r="D37" s="50" t="n">
        <v>2557.64</v>
      </c>
      <c r="E37" s="50" t="n">
        <v>2557.64</v>
      </c>
      <c r="F37" s="50" t="n">
        <v>2557.64</v>
      </c>
      <c r="G37" s="50" t="n">
        <v>2557.64</v>
      </c>
      <c r="H37" s="50" t="n">
        <v>2557.64</v>
      </c>
      <c r="I37" s="50" t="n">
        <v>2557.64</v>
      </c>
      <c r="J37" s="50" t="n">
        <v>2557.64</v>
      </c>
      <c r="K37" s="50" t="n">
        <v>2557.64</v>
      </c>
      <c r="L37" s="50" t="n">
        <v>2557.64</v>
      </c>
      <c r="M37" s="50" t="n">
        <v>2557.64</v>
      </c>
      <c r="N37" s="50" t="n">
        <v>2557.64</v>
      </c>
      <c r="O37" s="58" t="n">
        <v>30691.729</v>
      </c>
      <c r="P37" s="47" t="n">
        <v>100</v>
      </c>
    </row>
    <row r="38" customFormat="false" ht="15" hidden="false" customHeight="false" outlineLevel="0" collapsed="false">
      <c r="A38" s="6" t="n">
        <v>10</v>
      </c>
      <c r="B38" s="52" t="s">
        <v>93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19"/>
    </row>
    <row r="39" customFormat="false" ht="15" hidden="false" customHeight="false" outlineLevel="0" collapsed="false">
      <c r="A39" s="6"/>
      <c r="B39" s="19" t="s">
        <v>73</v>
      </c>
      <c r="C39" s="50" t="s">
        <v>91</v>
      </c>
      <c r="D39" s="49" t="n">
        <v>5.9</v>
      </c>
      <c r="E39" s="49" t="n">
        <v>5.9</v>
      </c>
      <c r="F39" s="49" t="n">
        <v>5.9</v>
      </c>
      <c r="G39" s="49" t="n">
        <v>5.9</v>
      </c>
      <c r="H39" s="49" t="n">
        <v>5.9</v>
      </c>
      <c r="I39" s="49" t="n">
        <v>5.9</v>
      </c>
      <c r="J39" s="49" t="n">
        <v>5.9</v>
      </c>
      <c r="K39" s="49" t="n">
        <v>5.9</v>
      </c>
      <c r="L39" s="49" t="n">
        <v>5.9</v>
      </c>
      <c r="M39" s="49" t="n">
        <v>5.9</v>
      </c>
      <c r="N39" s="49" t="n">
        <v>6</v>
      </c>
      <c r="O39" s="49" t="n">
        <v>71.7</v>
      </c>
      <c r="P39" s="59"/>
    </row>
    <row r="40" customFormat="false" ht="15" hidden="false" customHeight="false" outlineLevel="0" collapsed="false">
      <c r="A40" s="6"/>
      <c r="B40" s="19" t="s">
        <v>74</v>
      </c>
      <c r="C40" s="50" t="s">
        <v>91</v>
      </c>
      <c r="D40" s="50" t="n">
        <v>15.59</v>
      </c>
      <c r="E40" s="50" t="n">
        <v>15.59</v>
      </c>
      <c r="F40" s="50" t="n">
        <v>15.59</v>
      </c>
      <c r="G40" s="50" t="n">
        <v>15.59</v>
      </c>
      <c r="H40" s="50" t="n">
        <v>15.59</v>
      </c>
      <c r="I40" s="50" t="n">
        <v>15.59</v>
      </c>
      <c r="J40" s="50" t="n">
        <v>15.59</v>
      </c>
      <c r="K40" s="50" t="n">
        <v>15.59</v>
      </c>
      <c r="L40" s="50" t="n">
        <v>15.59</v>
      </c>
      <c r="M40" s="50" t="n">
        <v>15.59</v>
      </c>
      <c r="N40" s="50" t="n">
        <v>15.59</v>
      </c>
      <c r="O40" s="50" t="n">
        <v>190.8</v>
      </c>
      <c r="P40" s="47" t="n">
        <v>100</v>
      </c>
    </row>
    <row r="41" customFormat="false" ht="15" hidden="false" customHeight="false" outlineLevel="0" collapsed="false">
      <c r="A41" s="6" t="n">
        <v>11</v>
      </c>
      <c r="B41" s="52" t="s">
        <v>94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19"/>
    </row>
    <row r="42" customFormat="false" ht="15" hidden="false" customHeight="false" outlineLevel="0" collapsed="false">
      <c r="A42" s="6"/>
      <c r="B42" s="19" t="s">
        <v>73</v>
      </c>
      <c r="C42" s="50" t="s">
        <v>91</v>
      </c>
      <c r="D42" s="49" t="n">
        <v>23.3</v>
      </c>
      <c r="E42" s="49" t="n">
        <v>23.3</v>
      </c>
      <c r="F42" s="49" t="n">
        <v>23.3</v>
      </c>
      <c r="G42" s="49" t="n">
        <v>23.3</v>
      </c>
      <c r="H42" s="49" t="n">
        <v>23.3</v>
      </c>
      <c r="I42" s="49" t="n">
        <v>23.3</v>
      </c>
      <c r="J42" s="49" t="n">
        <v>23.3</v>
      </c>
      <c r="K42" s="49" t="n">
        <v>23.3</v>
      </c>
      <c r="L42" s="49" t="n">
        <v>23.3</v>
      </c>
      <c r="M42" s="49" t="n">
        <v>23.3</v>
      </c>
      <c r="N42" s="49" t="n">
        <v>30</v>
      </c>
      <c r="O42" s="49" t="n">
        <v>280.5</v>
      </c>
      <c r="P42" s="19"/>
    </row>
    <row r="43" customFormat="false" ht="15" hidden="false" customHeight="false" outlineLevel="0" collapsed="false">
      <c r="A43" s="6"/>
      <c r="B43" s="19" t="s">
        <v>74</v>
      </c>
      <c r="C43" s="50" t="s">
        <v>91</v>
      </c>
      <c r="D43" s="50" t="n">
        <v>24.51</v>
      </c>
      <c r="E43" s="50" t="n">
        <v>24.51</v>
      </c>
      <c r="F43" s="50" t="n">
        <v>24.51</v>
      </c>
      <c r="G43" s="50" t="n">
        <v>24.51</v>
      </c>
      <c r="H43" s="50" t="n">
        <v>24.51</v>
      </c>
      <c r="I43" s="50" t="n">
        <v>24.51</v>
      </c>
      <c r="J43" s="50" t="n">
        <v>24.51</v>
      </c>
      <c r="K43" s="50" t="n">
        <v>24.51</v>
      </c>
      <c r="L43" s="50" t="n">
        <v>24.51</v>
      </c>
      <c r="M43" s="50" t="n">
        <v>24.51</v>
      </c>
      <c r="N43" s="50" t="n">
        <v>24.51</v>
      </c>
      <c r="O43" s="50" t="n">
        <v>294.12</v>
      </c>
      <c r="P43" s="47" t="n">
        <v>100</v>
      </c>
    </row>
    <row r="44" customFormat="false" ht="15" hidden="false" customHeight="false" outlineLevel="0" collapsed="false">
      <c r="A44" s="6" t="n">
        <v>12</v>
      </c>
      <c r="B44" s="52" t="s">
        <v>95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19"/>
    </row>
    <row r="45" customFormat="false" ht="15" hidden="false" customHeight="false" outlineLevel="0" collapsed="false">
      <c r="A45" s="6"/>
      <c r="B45" s="19" t="s">
        <v>73</v>
      </c>
      <c r="C45" s="50" t="s">
        <v>91</v>
      </c>
      <c r="D45" s="49" t="n">
        <v>41366.6</v>
      </c>
      <c r="E45" s="49" t="n">
        <v>41366.6</v>
      </c>
      <c r="F45" s="49" t="n">
        <v>41366.6</v>
      </c>
      <c r="G45" s="49" t="n">
        <v>41366.6</v>
      </c>
      <c r="H45" s="49" t="n">
        <v>41366.6</v>
      </c>
      <c r="I45" s="49" t="n">
        <v>41366.6</v>
      </c>
      <c r="J45" s="49" t="n">
        <v>41366.6</v>
      </c>
      <c r="K45" s="49" t="n">
        <v>41366.6</v>
      </c>
      <c r="L45" s="49" t="n">
        <v>41366.6</v>
      </c>
      <c r="M45" s="49" t="n">
        <v>41366.6</v>
      </c>
      <c r="N45" s="49" t="n">
        <v>41366.6</v>
      </c>
      <c r="O45" s="49" t="n">
        <v>496400</v>
      </c>
      <c r="P45" s="19"/>
    </row>
    <row r="46" customFormat="false" ht="15" hidden="false" customHeight="false" outlineLevel="0" collapsed="false">
      <c r="A46" s="6"/>
      <c r="B46" s="19" t="s">
        <v>74</v>
      </c>
      <c r="C46" s="50" t="s">
        <v>91</v>
      </c>
      <c r="D46" s="50" t="n">
        <v>43443.85</v>
      </c>
      <c r="E46" s="57" t="n">
        <v>43443.85</v>
      </c>
      <c r="F46" s="57" t="n">
        <v>43443.85</v>
      </c>
      <c r="G46" s="57" t="n">
        <v>43443.85</v>
      </c>
      <c r="H46" s="57" t="n">
        <v>43443.85</v>
      </c>
      <c r="I46" s="57" t="n">
        <v>43443.85</v>
      </c>
      <c r="J46" s="57" t="n">
        <v>43443.85</v>
      </c>
      <c r="K46" s="57" t="n">
        <v>43443.85</v>
      </c>
      <c r="L46" s="57" t="n">
        <v>43443.85</v>
      </c>
      <c r="M46" s="57" t="n">
        <v>43443.85</v>
      </c>
      <c r="N46" s="57" t="n">
        <v>43443.85</v>
      </c>
      <c r="O46" s="50" t="n">
        <v>521326.29</v>
      </c>
      <c r="P46" s="47" t="n">
        <v>100</v>
      </c>
    </row>
    <row r="47" customFormat="false" ht="15" hidden="false" customHeight="false" outlineLevel="0" collapsed="false">
      <c r="A47" s="6" t="n">
        <v>13</v>
      </c>
      <c r="B47" s="52" t="s">
        <v>96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19"/>
    </row>
    <row r="48" customFormat="false" ht="15" hidden="false" customHeight="false" outlineLevel="0" collapsed="false">
      <c r="A48" s="6"/>
      <c r="B48" s="19" t="s">
        <v>73</v>
      </c>
      <c r="C48" s="50" t="s">
        <v>91</v>
      </c>
      <c r="D48" s="56" t="n">
        <v>44391.6</v>
      </c>
      <c r="E48" s="56" t="n">
        <v>44391.6</v>
      </c>
      <c r="F48" s="56" t="n">
        <v>44391.6</v>
      </c>
      <c r="G48" s="56" t="n">
        <v>44391.6</v>
      </c>
      <c r="H48" s="56" t="n">
        <v>44391.6</v>
      </c>
      <c r="I48" s="56" t="n">
        <v>44391.6</v>
      </c>
      <c r="J48" s="56" t="n">
        <v>44391.6</v>
      </c>
      <c r="K48" s="56" t="n">
        <v>44391.6</v>
      </c>
      <c r="L48" s="56" t="n">
        <v>44391.6</v>
      </c>
      <c r="M48" s="56" t="n">
        <v>44391.6</v>
      </c>
      <c r="N48" s="56" t="n">
        <v>44391.6</v>
      </c>
      <c r="O48" s="56" t="n">
        <v>532700</v>
      </c>
      <c r="P48" s="19"/>
    </row>
    <row r="49" customFormat="false" ht="15" hidden="false" customHeight="false" outlineLevel="0" collapsed="false">
      <c r="A49" s="6"/>
      <c r="B49" s="19" t="s">
        <v>74</v>
      </c>
      <c r="C49" s="50" t="s">
        <v>91</v>
      </c>
      <c r="D49" s="50" t="n">
        <v>43443.85</v>
      </c>
      <c r="E49" s="50" t="n">
        <v>43443.85</v>
      </c>
      <c r="F49" s="50" t="n">
        <v>43443.85</v>
      </c>
      <c r="G49" s="50" t="n">
        <v>43443.85</v>
      </c>
      <c r="H49" s="50" t="n">
        <v>43443.85</v>
      </c>
      <c r="I49" s="50" t="n">
        <v>43443.85</v>
      </c>
      <c r="J49" s="50" t="n">
        <v>43443.85</v>
      </c>
      <c r="K49" s="50" t="n">
        <v>43443.85</v>
      </c>
      <c r="L49" s="50" t="n">
        <v>43443.85</v>
      </c>
      <c r="M49" s="50" t="n">
        <v>43443.85</v>
      </c>
      <c r="N49" s="50" t="n">
        <v>43443.85</v>
      </c>
      <c r="O49" s="58" t="n">
        <v>521326.29</v>
      </c>
      <c r="P49" s="47" t="n">
        <f aca="false">O49/O48*100</f>
        <v>97.8648939365497</v>
      </c>
    </row>
    <row r="50" customFormat="false" ht="15" hidden="false" customHeight="false" outlineLevel="0" collapsed="false">
      <c r="A50" s="6" t="n">
        <v>14</v>
      </c>
      <c r="B50" s="52" t="s">
        <v>97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19"/>
    </row>
    <row r="51" customFormat="false" ht="15" hidden="false" customHeight="false" outlineLevel="0" collapsed="false">
      <c r="A51" s="6"/>
      <c r="B51" s="19" t="s">
        <v>73</v>
      </c>
      <c r="C51" s="8" t="s">
        <v>50</v>
      </c>
      <c r="D51" s="56" t="n">
        <v>3</v>
      </c>
      <c r="E51" s="56" t="n">
        <v>3</v>
      </c>
      <c r="F51" s="56" t="n">
        <v>3</v>
      </c>
      <c r="G51" s="56" t="n">
        <v>7</v>
      </c>
      <c r="H51" s="56" t="n">
        <v>3</v>
      </c>
      <c r="I51" s="56" t="n">
        <v>3</v>
      </c>
      <c r="J51" s="56" t="n">
        <v>3</v>
      </c>
      <c r="K51" s="56" t="n">
        <v>3</v>
      </c>
      <c r="L51" s="56" t="n">
        <v>3</v>
      </c>
      <c r="M51" s="56" t="n">
        <v>3</v>
      </c>
      <c r="N51" s="56" t="n">
        <v>3</v>
      </c>
      <c r="O51" s="56" t="n">
        <v>40</v>
      </c>
      <c r="P51" s="19"/>
    </row>
    <row r="52" customFormat="false" ht="15" hidden="false" customHeight="false" outlineLevel="0" collapsed="false">
      <c r="A52" s="6"/>
      <c r="B52" s="19" t="s">
        <v>74</v>
      </c>
      <c r="C52" s="8" t="s">
        <v>50</v>
      </c>
      <c r="D52" s="19"/>
      <c r="E52" s="19"/>
      <c r="F52" s="19"/>
      <c r="G52" s="19"/>
      <c r="H52" s="19"/>
      <c r="I52" s="19"/>
      <c r="J52" s="19"/>
      <c r="K52" s="19"/>
      <c r="L52" s="50" t="n">
        <v>6</v>
      </c>
      <c r="M52" s="50" t="n">
        <v>8</v>
      </c>
      <c r="N52" s="50"/>
      <c r="O52" s="50" t="n">
        <v>14</v>
      </c>
      <c r="P52" s="45" t="n">
        <f aca="false">O52/O51*100</f>
        <v>35</v>
      </c>
    </row>
    <row r="53" customFormat="false" ht="26.85" hidden="false" customHeight="true" outlineLevel="0" collapsed="false">
      <c r="A53" s="6" t="n">
        <v>15</v>
      </c>
      <c r="B53" s="60" t="s">
        <v>98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9"/>
    </row>
    <row r="54" customFormat="false" ht="15" hidden="false" customHeight="false" outlineLevel="0" collapsed="false">
      <c r="A54" s="6"/>
      <c r="B54" s="19" t="s">
        <v>73</v>
      </c>
      <c r="C54" s="50" t="s">
        <v>88</v>
      </c>
      <c r="D54" s="49" t="n">
        <v>50.85</v>
      </c>
      <c r="E54" s="49" t="n">
        <v>50.85</v>
      </c>
      <c r="F54" s="49" t="n">
        <v>50.85</v>
      </c>
      <c r="G54" s="49" t="n">
        <v>50.85</v>
      </c>
      <c r="H54" s="49" t="n">
        <v>50.85</v>
      </c>
      <c r="I54" s="49" t="n">
        <v>50.85</v>
      </c>
      <c r="J54" s="49" t="n">
        <v>50.85</v>
      </c>
      <c r="K54" s="49" t="n">
        <v>50.85</v>
      </c>
      <c r="L54" s="49" t="n">
        <v>50.85</v>
      </c>
      <c r="M54" s="49" t="n">
        <v>50.85</v>
      </c>
      <c r="N54" s="49" t="n">
        <v>50.85</v>
      </c>
      <c r="O54" s="49" t="n">
        <v>610.3</v>
      </c>
      <c r="P54" s="19"/>
    </row>
    <row r="55" customFormat="false" ht="15" hidden="false" customHeight="false" outlineLevel="0" collapsed="false">
      <c r="A55" s="6"/>
      <c r="B55" s="19" t="s">
        <v>74</v>
      </c>
      <c r="C55" s="50" t="s">
        <v>88</v>
      </c>
      <c r="D55" s="50" t="n">
        <v>60.85</v>
      </c>
      <c r="E55" s="50" t="n">
        <v>50.8</v>
      </c>
      <c r="F55" s="50" t="n">
        <v>47.15</v>
      </c>
      <c r="G55" s="50" t="n">
        <v>38.7</v>
      </c>
      <c r="H55" s="50" t="n">
        <v>10</v>
      </c>
      <c r="I55" s="50" t="n">
        <v>10</v>
      </c>
      <c r="J55" s="50" t="n">
        <v>5</v>
      </c>
      <c r="K55" s="50" t="n">
        <v>5</v>
      </c>
      <c r="L55" s="50" t="n">
        <v>10</v>
      </c>
      <c r="M55" s="50" t="n">
        <v>30.3</v>
      </c>
      <c r="N55" s="50" t="n">
        <v>40.47</v>
      </c>
      <c r="O55" s="50" t="n">
        <v>368.27</v>
      </c>
      <c r="P55" s="47" t="n">
        <f aca="false">O55/O54*100</f>
        <v>60.3424545305587</v>
      </c>
    </row>
    <row r="56" customFormat="false" ht="15" hidden="false" customHeight="false" outlineLevel="0" collapsed="false">
      <c r="A56" s="6" t="n">
        <v>16</v>
      </c>
      <c r="B56" s="43" t="s">
        <v>99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19"/>
    </row>
    <row r="57" customFormat="false" ht="15" hidden="false" customHeight="false" outlineLevel="0" collapsed="false">
      <c r="A57" s="6"/>
      <c r="B57" s="19" t="s">
        <v>73</v>
      </c>
      <c r="C57" s="50" t="s">
        <v>88</v>
      </c>
      <c r="D57" s="49" t="n">
        <v>766.7</v>
      </c>
      <c r="E57" s="49" t="n">
        <v>766.7</v>
      </c>
      <c r="F57" s="49" t="n">
        <v>766.7</v>
      </c>
      <c r="G57" s="49" t="n">
        <v>766.7</v>
      </c>
      <c r="H57" s="49" t="n">
        <v>766.7</v>
      </c>
      <c r="I57" s="49" t="n">
        <v>766.7</v>
      </c>
      <c r="J57" s="49" t="n">
        <v>766.7</v>
      </c>
      <c r="K57" s="49" t="n">
        <v>766.7</v>
      </c>
      <c r="L57" s="49" t="n">
        <v>766.7</v>
      </c>
      <c r="M57" s="49" t="n">
        <v>766.7</v>
      </c>
      <c r="N57" s="49" t="n">
        <v>766.7</v>
      </c>
      <c r="O57" s="49" t="n">
        <v>9200.4</v>
      </c>
      <c r="P57" s="19"/>
    </row>
    <row r="58" customFormat="false" ht="15" hidden="false" customHeight="false" outlineLevel="0" collapsed="false">
      <c r="A58" s="6"/>
      <c r="B58" s="19" t="s">
        <v>74</v>
      </c>
      <c r="C58" s="50" t="s">
        <v>88</v>
      </c>
      <c r="D58" s="50" t="n">
        <v>450.67</v>
      </c>
      <c r="E58" s="50" t="n">
        <v>380.97</v>
      </c>
      <c r="F58" s="50" t="n">
        <v>331.43</v>
      </c>
      <c r="G58" s="50" t="n">
        <v>186.05</v>
      </c>
      <c r="H58" s="50" t="n">
        <v>90</v>
      </c>
      <c r="I58" s="50" t="n">
        <v>45.78</v>
      </c>
      <c r="J58" s="50" t="n">
        <v>37.67</v>
      </c>
      <c r="K58" s="50" t="n">
        <v>42.1</v>
      </c>
      <c r="L58" s="50" t="n">
        <v>67.8</v>
      </c>
      <c r="M58" s="50" t="n">
        <v>280.9</v>
      </c>
      <c r="N58" s="50" t="n">
        <v>344.7</v>
      </c>
      <c r="O58" s="50" t="n">
        <v>2708.74</v>
      </c>
      <c r="P58" s="47" t="n">
        <f aca="false">O58/O57*100</f>
        <v>29.4415460197383</v>
      </c>
    </row>
    <row r="59" customFormat="false" ht="15" hidden="false" customHeight="false" outlineLevel="0" collapsed="false">
      <c r="A59" s="6" t="n">
        <v>17</v>
      </c>
      <c r="B59" s="61" t="s">
        <v>100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19"/>
    </row>
    <row r="60" customFormat="false" ht="15" hidden="false" customHeight="false" outlineLevel="0" collapsed="false">
      <c r="A60" s="6"/>
      <c r="B60" s="19" t="s">
        <v>73</v>
      </c>
      <c r="C60" s="49" t="s">
        <v>101</v>
      </c>
      <c r="D60" s="49" t="n">
        <v>233228.3</v>
      </c>
      <c r="E60" s="49" t="n">
        <v>233328.3</v>
      </c>
      <c r="F60" s="49" t="n">
        <v>233428.3</v>
      </c>
      <c r="G60" s="49" t="n">
        <v>233528.3</v>
      </c>
      <c r="H60" s="49" t="n">
        <v>233628.3</v>
      </c>
      <c r="I60" s="49" t="n">
        <v>233728.3</v>
      </c>
      <c r="J60" s="49" t="n">
        <v>233828.3</v>
      </c>
      <c r="K60" s="49" t="n">
        <v>233258.3</v>
      </c>
      <c r="L60" s="49" t="n">
        <v>233268.3</v>
      </c>
      <c r="M60" s="49" t="n">
        <v>233288.3</v>
      </c>
      <c r="N60" s="49" t="n">
        <v>234328.3</v>
      </c>
      <c r="O60" s="49" t="n">
        <v>234328.3</v>
      </c>
      <c r="P60" s="59"/>
    </row>
    <row r="61" customFormat="false" ht="15" hidden="false" customHeight="false" outlineLevel="0" collapsed="false">
      <c r="A61" s="6"/>
      <c r="B61" s="19" t="s">
        <v>74</v>
      </c>
      <c r="C61" s="49" t="s">
        <v>101</v>
      </c>
      <c r="D61" s="50" t="n">
        <v>12816.37</v>
      </c>
      <c r="E61" s="50" t="n">
        <v>12816.37</v>
      </c>
      <c r="F61" s="50" t="n">
        <v>12816.37</v>
      </c>
      <c r="G61" s="50" t="n">
        <v>12816.37</v>
      </c>
      <c r="H61" s="50" t="n">
        <v>12816.37</v>
      </c>
      <c r="I61" s="50" t="n">
        <v>12816.37</v>
      </c>
      <c r="J61" s="50" t="n">
        <v>12816.37</v>
      </c>
      <c r="K61" s="50" t="n">
        <v>12816.37</v>
      </c>
      <c r="L61" s="50" t="n">
        <v>12816.37</v>
      </c>
      <c r="M61" s="50" t="n">
        <v>12816.37</v>
      </c>
      <c r="N61" s="50" t="n">
        <v>12816.37</v>
      </c>
      <c r="O61" s="50" t="n">
        <v>153796.5</v>
      </c>
      <c r="P61" s="47" t="n">
        <f aca="false">O61/O60*100</f>
        <v>65.6329175776037</v>
      </c>
    </row>
    <row r="62" customFormat="false" ht="15" hidden="false" customHeight="false" outlineLevel="0" collapsed="false">
      <c r="A62" s="6" t="n">
        <v>18</v>
      </c>
      <c r="B62" s="43" t="s">
        <v>102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19"/>
    </row>
    <row r="63" customFormat="false" ht="15" hidden="false" customHeight="false" outlineLevel="0" collapsed="false">
      <c r="A63" s="6"/>
      <c r="B63" s="19" t="s">
        <v>73</v>
      </c>
      <c r="C63" s="62" t="s">
        <v>103</v>
      </c>
      <c r="D63" s="49" t="n">
        <v>8655.2</v>
      </c>
      <c r="E63" s="49" t="n">
        <v>8686.5</v>
      </c>
      <c r="F63" s="49" t="n">
        <v>8717.8</v>
      </c>
      <c r="G63" s="49" t="n">
        <v>8749.1</v>
      </c>
      <c r="H63" s="49" t="n">
        <v>8780.4</v>
      </c>
      <c r="I63" s="49" t="n">
        <v>8811.7</v>
      </c>
      <c r="J63" s="49" t="n">
        <v>8843</v>
      </c>
      <c r="K63" s="49" t="n">
        <v>8874.3</v>
      </c>
      <c r="L63" s="49" t="n">
        <v>8905.6</v>
      </c>
      <c r="M63" s="49" t="n">
        <v>8936.9</v>
      </c>
      <c r="N63" s="49" t="n">
        <v>8968.2</v>
      </c>
      <c r="O63" s="49" t="n">
        <v>9000</v>
      </c>
      <c r="P63" s="19"/>
    </row>
    <row r="64" customFormat="false" ht="15" hidden="false" customHeight="false" outlineLevel="0" collapsed="false">
      <c r="A64" s="6"/>
      <c r="B64" s="19" t="s">
        <v>74</v>
      </c>
      <c r="C64" s="63" t="s">
        <v>103</v>
      </c>
      <c r="D64" s="50" t="s">
        <v>104</v>
      </c>
      <c r="E64" s="50" t="n">
        <v>8674.7</v>
      </c>
      <c r="F64" s="50" t="n">
        <v>8674.7</v>
      </c>
      <c r="G64" s="50" t="n">
        <v>8684.7</v>
      </c>
      <c r="H64" s="50" t="n">
        <v>8705</v>
      </c>
      <c r="I64" s="50" t="n">
        <v>8725</v>
      </c>
      <c r="J64" s="50" t="n">
        <v>8735</v>
      </c>
      <c r="K64" s="50" t="n">
        <v>8745</v>
      </c>
      <c r="L64" s="50" t="n">
        <v>8755</v>
      </c>
      <c r="M64" s="50" t="n">
        <v>8760</v>
      </c>
      <c r="N64" s="50" t="n">
        <v>8760</v>
      </c>
      <c r="O64" s="50" t="n">
        <v>8760</v>
      </c>
      <c r="P64" s="47" t="n">
        <f aca="false">O64/O63*100</f>
        <v>97.3333333333333</v>
      </c>
    </row>
    <row r="65" customFormat="false" ht="15" hidden="false" customHeight="false" outlineLevel="0" collapsed="false">
      <c r="A65" s="6" t="n">
        <v>19</v>
      </c>
      <c r="B65" s="43" t="s">
        <v>105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19"/>
    </row>
    <row r="66" customFormat="false" ht="15" hidden="false" customHeight="false" outlineLevel="0" collapsed="false">
      <c r="A66" s="6"/>
      <c r="B66" s="19" t="s">
        <v>73</v>
      </c>
      <c r="C66" s="49" t="s">
        <v>88</v>
      </c>
      <c r="D66" s="49" t="n">
        <v>1366.5</v>
      </c>
      <c r="E66" s="49" t="n">
        <v>1366.5</v>
      </c>
      <c r="F66" s="49" t="n">
        <v>1366.5</v>
      </c>
      <c r="G66" s="49" t="n">
        <v>1366.5</v>
      </c>
      <c r="H66" s="49" t="n">
        <v>1366.5</v>
      </c>
      <c r="I66" s="49" t="n">
        <v>1366.5</v>
      </c>
      <c r="J66" s="49" t="n">
        <v>1366.5</v>
      </c>
      <c r="K66" s="49" t="n">
        <v>1366.5</v>
      </c>
      <c r="L66" s="49" t="n">
        <v>1366.5</v>
      </c>
      <c r="M66" s="49" t="n">
        <v>1366.5</v>
      </c>
      <c r="N66" s="49" t="n">
        <v>1366.5</v>
      </c>
      <c r="O66" s="49" t="n">
        <v>16398.7</v>
      </c>
      <c r="P66" s="19"/>
    </row>
    <row r="67" customFormat="false" ht="15" hidden="false" customHeight="false" outlineLevel="0" collapsed="false">
      <c r="A67" s="6"/>
      <c r="B67" s="19" t="s">
        <v>74</v>
      </c>
      <c r="C67" s="54" t="s">
        <v>88</v>
      </c>
      <c r="D67" s="50" t="n">
        <v>1455.22</v>
      </c>
      <c r="E67" s="50" t="n">
        <v>1401.56</v>
      </c>
      <c r="F67" s="50" t="n">
        <v>1376.8</v>
      </c>
      <c r="G67" s="50" t="n">
        <v>1409.55</v>
      </c>
      <c r="H67" s="50" t="n">
        <v>1404.45</v>
      </c>
      <c r="I67" s="50" t="n">
        <v>1437.36</v>
      </c>
      <c r="J67" s="50" t="n">
        <v>1400.84</v>
      </c>
      <c r="K67" s="50" t="n">
        <v>1368.93</v>
      </c>
      <c r="L67" s="50" t="n">
        <v>1403.81</v>
      </c>
      <c r="M67" s="50" t="n">
        <v>1406.5</v>
      </c>
      <c r="N67" s="50" t="n">
        <v>1406.5</v>
      </c>
      <c r="O67" s="50" t="n">
        <v>16926.74</v>
      </c>
      <c r="P67" s="47" t="n">
        <v>100</v>
      </c>
    </row>
    <row r="68" customFormat="false" ht="15" hidden="false" customHeight="false" outlineLevel="0" collapsed="false">
      <c r="A68" s="6" t="n">
        <v>20</v>
      </c>
      <c r="B68" s="52" t="s">
        <v>106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19"/>
    </row>
    <row r="69" customFormat="false" ht="15" hidden="false" customHeight="false" outlineLevel="0" collapsed="false">
      <c r="A69" s="6"/>
      <c r="B69" s="19" t="s">
        <v>73</v>
      </c>
      <c r="C69" s="46" t="s">
        <v>88</v>
      </c>
      <c r="D69" s="46" t="n">
        <v>5.6</v>
      </c>
      <c r="E69" s="46" t="n">
        <v>5.6</v>
      </c>
      <c r="F69" s="46" t="n">
        <v>5.6</v>
      </c>
      <c r="G69" s="46" t="n">
        <v>5.6</v>
      </c>
      <c r="H69" s="46" t="n">
        <v>5.6</v>
      </c>
      <c r="I69" s="46" t="n">
        <v>5.6</v>
      </c>
      <c r="J69" s="46" t="n">
        <v>5.6</v>
      </c>
      <c r="K69" s="46" t="n">
        <v>5.6</v>
      </c>
      <c r="L69" s="46" t="n">
        <v>5.6</v>
      </c>
      <c r="M69" s="46" t="n">
        <v>5.6</v>
      </c>
      <c r="N69" s="46" t="n">
        <v>5.6</v>
      </c>
      <c r="O69" s="49" t="n">
        <v>67.2</v>
      </c>
      <c r="P69" s="19"/>
    </row>
    <row r="70" customFormat="false" ht="15" hidden="false" customHeight="false" outlineLevel="0" collapsed="false">
      <c r="A70" s="6"/>
      <c r="B70" s="19" t="s">
        <v>74</v>
      </c>
      <c r="C70" s="54" t="s">
        <v>88</v>
      </c>
      <c r="D70" s="50" t="n">
        <v>7.57</v>
      </c>
      <c r="E70" s="50" t="n">
        <v>7.46</v>
      </c>
      <c r="F70" s="50" t="n">
        <v>7.01</v>
      </c>
      <c r="G70" s="50" t="n">
        <v>6.1</v>
      </c>
      <c r="H70" s="50" t="n">
        <v>5.2</v>
      </c>
      <c r="I70" s="50" t="n">
        <v>4.3</v>
      </c>
      <c r="J70" s="50" t="n">
        <v>3.2</v>
      </c>
      <c r="K70" s="50" t="n">
        <v>3</v>
      </c>
      <c r="L70" s="64" t="n">
        <v>3.1</v>
      </c>
      <c r="M70" s="50" t="n">
        <v>4.1</v>
      </c>
      <c r="N70" s="50" t="n">
        <v>6.1</v>
      </c>
      <c r="O70" s="50" t="n">
        <v>72.34</v>
      </c>
      <c r="P70" s="65" t="n">
        <v>92.89</v>
      </c>
    </row>
    <row r="71" customFormat="false" ht="15" hidden="false" customHeight="false" outlineLevel="0" collapsed="false">
      <c r="A71" s="6" t="n">
        <v>21</v>
      </c>
      <c r="B71" s="52" t="s">
        <v>107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19"/>
    </row>
    <row r="72" customFormat="false" ht="15" hidden="false" customHeight="false" outlineLevel="0" collapsed="false">
      <c r="A72" s="6"/>
      <c r="B72" s="19" t="s">
        <v>73</v>
      </c>
      <c r="C72" s="50" t="s">
        <v>88</v>
      </c>
      <c r="D72" s="62" t="n">
        <v>884.75</v>
      </c>
      <c r="E72" s="62" t="n">
        <v>884.75</v>
      </c>
      <c r="F72" s="62" t="n">
        <v>884.75</v>
      </c>
      <c r="G72" s="62" t="n">
        <v>884.75</v>
      </c>
      <c r="H72" s="62" t="n">
        <v>884.75</v>
      </c>
      <c r="I72" s="62" t="n">
        <v>884.75</v>
      </c>
      <c r="J72" s="62" t="n">
        <v>884.75</v>
      </c>
      <c r="K72" s="62" t="n">
        <v>884.75</v>
      </c>
      <c r="L72" s="62" t="n">
        <v>884.75</v>
      </c>
      <c r="M72" s="62" t="n">
        <v>884.75</v>
      </c>
      <c r="N72" s="62" t="n">
        <v>884.75</v>
      </c>
      <c r="O72" s="56" t="n">
        <v>10617</v>
      </c>
      <c r="P72" s="19"/>
    </row>
    <row r="73" customFormat="false" ht="15" hidden="false" customHeight="false" outlineLevel="0" collapsed="false">
      <c r="A73" s="6"/>
      <c r="B73" s="19" t="s">
        <v>74</v>
      </c>
      <c r="C73" s="50" t="s">
        <v>88</v>
      </c>
      <c r="D73" s="66" t="n">
        <v>362.4</v>
      </c>
      <c r="E73" s="66" t="n">
        <v>250</v>
      </c>
      <c r="F73" s="66" t="n">
        <v>250</v>
      </c>
      <c r="G73" s="66" t="n">
        <v>150</v>
      </c>
      <c r="H73" s="66" t="n">
        <v>37</v>
      </c>
      <c r="I73" s="66" t="n">
        <v>37.3</v>
      </c>
      <c r="J73" s="66" t="n">
        <v>37.3</v>
      </c>
      <c r="K73" s="66" t="n">
        <v>37.3</v>
      </c>
      <c r="L73" s="66" t="n">
        <v>37</v>
      </c>
      <c r="M73" s="66" t="n">
        <v>250</v>
      </c>
      <c r="N73" s="66" t="n">
        <v>250</v>
      </c>
      <c r="O73" s="66" t="n">
        <v>1948.88</v>
      </c>
      <c r="P73" s="47" t="n">
        <f aca="false">O73/O72*100</f>
        <v>18.3562211547518</v>
      </c>
    </row>
    <row r="74" customFormat="false" ht="15" hidden="false" customHeight="false" outlineLevel="0" collapsed="false">
      <c r="A74" s="6" t="n">
        <v>22</v>
      </c>
      <c r="B74" s="43" t="s">
        <v>108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9"/>
    </row>
    <row r="75" customFormat="false" ht="15" hidden="false" customHeight="false" outlineLevel="0" collapsed="false">
      <c r="A75" s="6"/>
      <c r="B75" s="19" t="s">
        <v>73</v>
      </c>
      <c r="C75" s="8" t="s">
        <v>50</v>
      </c>
      <c r="D75" s="19"/>
      <c r="E75" s="19"/>
      <c r="F75" s="19"/>
      <c r="G75" s="19"/>
      <c r="H75" s="19"/>
      <c r="I75" s="19"/>
      <c r="J75" s="8" t="n">
        <v>1</v>
      </c>
      <c r="K75" s="19"/>
      <c r="L75" s="19"/>
      <c r="M75" s="19"/>
      <c r="N75" s="19"/>
      <c r="O75" s="8" t="n">
        <v>1</v>
      </c>
      <c r="P75" s="19"/>
    </row>
    <row r="76" customFormat="false" ht="15" hidden="false" customHeight="false" outlineLevel="0" collapsed="false">
      <c r="A76" s="6"/>
      <c r="B76" s="19" t="s">
        <v>74</v>
      </c>
      <c r="C76" s="8" t="s">
        <v>50</v>
      </c>
      <c r="D76" s="19"/>
      <c r="E76" s="19"/>
      <c r="F76" s="19"/>
      <c r="G76" s="19"/>
      <c r="H76" s="19"/>
      <c r="I76" s="19"/>
      <c r="J76" s="8"/>
      <c r="K76" s="19"/>
      <c r="L76" s="8" t="n">
        <v>1</v>
      </c>
      <c r="M76" s="19"/>
      <c r="N76" s="19"/>
      <c r="O76" s="8" t="n">
        <v>1</v>
      </c>
      <c r="P76" s="45" t="n">
        <f aca="false">O76/O75*100</f>
        <v>100</v>
      </c>
    </row>
    <row r="77" customFormat="false" ht="15" hidden="false" customHeight="false" outlineLevel="0" collapsed="false">
      <c r="A77" s="67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customFormat="false" ht="15" hidden="false" customHeight="false" outlineLevel="0" collapsed="false">
      <c r="A78" s="67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customFormat="false" ht="15" hidden="false" customHeight="false" outlineLevel="0" collapsed="false">
      <c r="A79" s="67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2" customFormat="false" ht="58.5" hidden="false" customHeight="true" outlineLevel="0" collapsed="false">
      <c r="L82" s="68" t="s">
        <v>109</v>
      </c>
      <c r="M82" s="68"/>
      <c r="N82" s="68"/>
      <c r="O82" s="68"/>
      <c r="P82" s="69" t="n">
        <f aca="false">(P13+P16+P19+P22+P25+P28)/A26</f>
        <v>83.9958333333333</v>
      </c>
    </row>
  </sheetData>
  <mergeCells count="54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A13"/>
    <mergeCell ref="B11:O11"/>
    <mergeCell ref="A14:A16"/>
    <mergeCell ref="B14:O14"/>
    <mergeCell ref="A17:A19"/>
    <mergeCell ref="B17:O17"/>
    <mergeCell ref="A20:A22"/>
    <mergeCell ref="B20:O20"/>
    <mergeCell ref="A23:A25"/>
    <mergeCell ref="B23:O23"/>
    <mergeCell ref="A26:A28"/>
    <mergeCell ref="B26:O26"/>
    <mergeCell ref="A29:A31"/>
    <mergeCell ref="B29:O29"/>
    <mergeCell ref="A32:A34"/>
    <mergeCell ref="B32:O32"/>
    <mergeCell ref="A35:A37"/>
    <mergeCell ref="B35:O35"/>
    <mergeCell ref="A38:A40"/>
    <mergeCell ref="B38:O38"/>
    <mergeCell ref="A41:A43"/>
    <mergeCell ref="B41:O41"/>
    <mergeCell ref="A44:A46"/>
    <mergeCell ref="B44:O44"/>
    <mergeCell ref="A47:A49"/>
    <mergeCell ref="B47:O47"/>
    <mergeCell ref="A50:A52"/>
    <mergeCell ref="B50:O50"/>
    <mergeCell ref="A53:A55"/>
    <mergeCell ref="B53:O53"/>
    <mergeCell ref="A56:A58"/>
    <mergeCell ref="B56:O56"/>
    <mergeCell ref="A59:A61"/>
    <mergeCell ref="B59:O59"/>
    <mergeCell ref="A62:A64"/>
    <mergeCell ref="B62:O62"/>
    <mergeCell ref="A65:A67"/>
    <mergeCell ref="B65:O65"/>
    <mergeCell ref="A68:A70"/>
    <mergeCell ref="B68:O68"/>
    <mergeCell ref="A71:A73"/>
    <mergeCell ref="B71:O71"/>
    <mergeCell ref="A74:A76"/>
    <mergeCell ref="B74:O74"/>
    <mergeCell ref="L82:O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8" activeCellId="0" sqref="E8"/>
    </sheetView>
  </sheetViews>
  <sheetFormatPr defaultColWidth="8.6796875" defaultRowHeight="15" zeroHeight="false" outlineLevelRow="0" outlineLevelCol="0"/>
  <cols>
    <col collapsed="false" customWidth="true" hidden="false" outlineLevel="0" max="2" min="2" style="41" width="28.65"/>
    <col collapsed="false" customWidth="true" hidden="false" outlineLevel="0" max="3" min="3" style="70" width="19.29"/>
    <col collapsed="false" customWidth="true" hidden="false" outlineLevel="0" max="4" min="4" style="70" width="18.71"/>
    <col collapsed="false" customWidth="true" hidden="false" outlineLevel="0" max="5" min="5" style="70" width="16.29"/>
    <col collapsed="false" customWidth="true" hidden="false" outlineLevel="0" max="6" min="6" style="70" width="23.5"/>
    <col collapsed="false" customWidth="true" hidden="false" outlineLevel="0" max="7" min="7" style="70" width="28.42"/>
    <col collapsed="false" customWidth="true" hidden="false" outlineLevel="0" max="8" min="8" style="70" width="14.06"/>
  </cols>
  <sheetData>
    <row r="1" customFormat="false" ht="15" hidden="false" customHeight="false" outlineLevel="0" collapsed="false">
      <c r="A1" s="71" t="s">
        <v>110</v>
      </c>
      <c r="B1" s="71"/>
      <c r="C1" s="71"/>
      <c r="D1" s="71"/>
      <c r="E1" s="71"/>
      <c r="F1" s="71"/>
      <c r="G1" s="71"/>
      <c r="H1" s="71"/>
    </row>
    <row r="2" customFormat="false" ht="15" hidden="false" customHeight="false" outlineLevel="0" collapsed="false">
      <c r="A2" s="1"/>
      <c r="B2" s="31"/>
      <c r="C2" s="1"/>
      <c r="D2" s="1"/>
      <c r="E2" s="1"/>
    </row>
    <row r="3" customFormat="false" ht="97.5" hidden="false" customHeight="true" outlineLevel="0" collapsed="false">
      <c r="A3" s="38" t="s">
        <v>111</v>
      </c>
      <c r="B3" s="38" t="s">
        <v>112</v>
      </c>
      <c r="C3" s="38" t="s">
        <v>113</v>
      </c>
      <c r="D3" s="38" t="s">
        <v>114</v>
      </c>
      <c r="E3" s="38" t="s">
        <v>115</v>
      </c>
      <c r="F3" s="38" t="s">
        <v>116</v>
      </c>
      <c r="G3" s="38" t="s">
        <v>117</v>
      </c>
      <c r="H3" s="72" t="s">
        <v>118</v>
      </c>
    </row>
    <row r="4" customFormat="false" ht="15" hidden="false" customHeight="false" outlineLevel="0" collapsed="false">
      <c r="A4" s="73" t="n">
        <v>1</v>
      </c>
      <c r="B4" s="57" t="n">
        <v>2</v>
      </c>
      <c r="C4" s="33" t="n">
        <v>3</v>
      </c>
      <c r="D4" s="33" t="n">
        <v>4</v>
      </c>
      <c r="E4" s="33" t="n">
        <v>5</v>
      </c>
      <c r="F4" s="33" t="n">
        <v>6</v>
      </c>
      <c r="G4" s="33" t="n">
        <v>7</v>
      </c>
      <c r="H4" s="73"/>
    </row>
    <row r="5" customFormat="false" ht="25.35" hidden="false" customHeight="true" outlineLevel="0" collapsed="false">
      <c r="A5" s="32" t="s">
        <v>119</v>
      </c>
      <c r="B5" s="74" t="s">
        <v>120</v>
      </c>
      <c r="C5" s="74"/>
      <c r="D5" s="74"/>
      <c r="E5" s="74"/>
      <c r="F5" s="74"/>
      <c r="G5" s="74"/>
      <c r="H5" s="73"/>
    </row>
    <row r="6" customFormat="false" ht="71.25" hidden="false" customHeight="false" outlineLevel="0" collapsed="false">
      <c r="A6" s="75" t="s">
        <v>121</v>
      </c>
      <c r="B6" s="76" t="s">
        <v>122</v>
      </c>
      <c r="C6" s="33"/>
      <c r="D6" s="33"/>
      <c r="E6" s="33"/>
      <c r="F6" s="73"/>
      <c r="G6" s="73"/>
      <c r="H6" s="73"/>
    </row>
    <row r="7" customFormat="false" ht="37.3" hidden="false" customHeight="true" outlineLevel="0" collapsed="false">
      <c r="A7" s="77" t="s">
        <v>123</v>
      </c>
      <c r="B7" s="57" t="s">
        <v>124</v>
      </c>
      <c r="C7" s="78" t="n">
        <v>45689</v>
      </c>
      <c r="D7" s="78" t="n">
        <v>45652</v>
      </c>
      <c r="E7" s="79" t="s">
        <v>125</v>
      </c>
      <c r="F7" s="80" t="s">
        <v>126</v>
      </c>
      <c r="G7" s="73"/>
      <c r="H7" s="81" t="s">
        <v>127</v>
      </c>
    </row>
    <row r="8" customFormat="false" ht="238.8" hidden="false" customHeight="true" outlineLevel="0" collapsed="false">
      <c r="A8" s="81" t="s">
        <v>128</v>
      </c>
      <c r="B8" s="38" t="s">
        <v>129</v>
      </c>
      <c r="C8" s="79" t="s">
        <v>130</v>
      </c>
      <c r="D8" s="66" t="s">
        <v>131</v>
      </c>
      <c r="E8" s="80" t="s">
        <v>125</v>
      </c>
      <c r="F8" s="80"/>
      <c r="G8" s="73"/>
      <c r="H8" s="81" t="s">
        <v>132</v>
      </c>
    </row>
    <row r="9" customFormat="false" ht="205.95" hidden="false" customHeight="true" outlineLevel="0" collapsed="false">
      <c r="A9" s="81" t="s">
        <v>133</v>
      </c>
      <c r="B9" s="82" t="s">
        <v>134</v>
      </c>
      <c r="C9" s="83" t="s">
        <v>135</v>
      </c>
      <c r="D9" s="80" t="s">
        <v>136</v>
      </c>
      <c r="E9" s="84" t="s">
        <v>125</v>
      </c>
      <c r="F9" s="80"/>
      <c r="G9" s="73"/>
      <c r="H9" s="81" t="s">
        <v>127</v>
      </c>
    </row>
    <row r="10" customFormat="false" ht="71.25" hidden="false" customHeight="false" outlineLevel="0" collapsed="false">
      <c r="A10" s="81" t="s">
        <v>137</v>
      </c>
      <c r="B10" s="85" t="s">
        <v>138</v>
      </c>
      <c r="C10" s="86" t="n">
        <v>46016</v>
      </c>
      <c r="D10" s="87" t="n">
        <v>46016</v>
      </c>
      <c r="E10" s="80" t="s">
        <v>125</v>
      </c>
      <c r="F10" s="80"/>
      <c r="G10" s="73"/>
      <c r="H10" s="81" t="s">
        <v>127</v>
      </c>
    </row>
    <row r="11" customFormat="false" ht="25.35" hidden="false" customHeight="true" outlineLevel="0" collapsed="false">
      <c r="A11" s="81" t="n">
        <v>2</v>
      </c>
      <c r="B11" s="88" t="s">
        <v>139</v>
      </c>
      <c r="C11" s="88"/>
      <c r="D11" s="88"/>
      <c r="E11" s="88"/>
      <c r="F11" s="88"/>
      <c r="G11" s="88"/>
      <c r="H11" s="73"/>
    </row>
    <row r="12" customFormat="false" ht="85.5" hidden="false" customHeight="false" outlineLevel="0" collapsed="false">
      <c r="A12" s="81" t="s">
        <v>140</v>
      </c>
      <c r="B12" s="89" t="s">
        <v>141</v>
      </c>
      <c r="C12" s="33"/>
      <c r="D12" s="33"/>
      <c r="E12" s="33"/>
      <c r="F12" s="73"/>
      <c r="G12" s="73"/>
      <c r="H12" s="73"/>
    </row>
    <row r="13" customFormat="false" ht="37.3" hidden="false" customHeight="true" outlineLevel="0" collapsed="false">
      <c r="A13" s="32" t="s">
        <v>142</v>
      </c>
      <c r="B13" s="90" t="s">
        <v>143</v>
      </c>
      <c r="C13" s="91" t="n">
        <v>45689</v>
      </c>
      <c r="D13" s="92" t="n">
        <v>45652</v>
      </c>
      <c r="E13" s="83" t="s">
        <v>144</v>
      </c>
      <c r="F13" s="80" t="s">
        <v>126</v>
      </c>
      <c r="G13" s="73"/>
      <c r="H13" s="81" t="s">
        <v>127</v>
      </c>
    </row>
    <row r="14" customFormat="false" ht="42.75" hidden="false" customHeight="false" outlineLevel="0" collapsed="false">
      <c r="A14" s="32" t="s">
        <v>145</v>
      </c>
      <c r="B14" s="57" t="s">
        <v>146</v>
      </c>
      <c r="C14" s="91" t="n">
        <v>45936</v>
      </c>
      <c r="D14" s="91" t="n">
        <v>45936</v>
      </c>
      <c r="E14" s="50" t="s">
        <v>144</v>
      </c>
      <c r="F14" s="80"/>
      <c r="G14" s="73"/>
      <c r="H14" s="81" t="s">
        <v>132</v>
      </c>
    </row>
    <row r="15" customFormat="false" ht="71.25" hidden="false" customHeight="false" outlineLevel="0" collapsed="false">
      <c r="A15" s="81" t="s">
        <v>147</v>
      </c>
      <c r="B15" s="57" t="s">
        <v>148</v>
      </c>
      <c r="C15" s="91" t="n">
        <v>46001</v>
      </c>
      <c r="D15" s="91" t="n">
        <v>46001</v>
      </c>
      <c r="E15" s="93" t="s">
        <v>144</v>
      </c>
      <c r="F15" s="80"/>
      <c r="G15" s="73"/>
      <c r="H15" s="81" t="s">
        <v>132</v>
      </c>
    </row>
    <row r="16" customFormat="false" ht="71.25" hidden="false" customHeight="false" outlineLevel="0" collapsed="false">
      <c r="A16" s="81" t="s">
        <v>149</v>
      </c>
      <c r="B16" s="94" t="s">
        <v>138</v>
      </c>
      <c r="C16" s="95" t="n">
        <v>46016</v>
      </c>
      <c r="D16" s="95" t="n">
        <v>46016</v>
      </c>
      <c r="E16" s="80" t="s">
        <v>144</v>
      </c>
      <c r="F16" s="80"/>
      <c r="G16" s="73"/>
      <c r="H16" s="81" t="s">
        <v>127</v>
      </c>
    </row>
    <row r="17" customFormat="false" ht="25.35" hidden="false" customHeight="true" outlineLevel="0" collapsed="false">
      <c r="A17" s="32" t="n">
        <v>3</v>
      </c>
      <c r="B17" s="96" t="s">
        <v>150</v>
      </c>
      <c r="C17" s="96"/>
      <c r="D17" s="96"/>
      <c r="E17" s="96"/>
      <c r="F17" s="96"/>
      <c r="G17" s="96"/>
      <c r="H17" s="73"/>
    </row>
    <row r="18" customFormat="false" ht="71.25" hidden="false" customHeight="false" outlineLevel="0" collapsed="false">
      <c r="A18" s="32" t="s">
        <v>151</v>
      </c>
      <c r="B18" s="97" t="s">
        <v>152</v>
      </c>
      <c r="C18" s="33"/>
      <c r="D18" s="33"/>
      <c r="E18" s="33"/>
      <c r="F18" s="73"/>
      <c r="G18" s="73"/>
      <c r="H18" s="73"/>
    </row>
    <row r="19" customFormat="false" ht="37.3" hidden="false" customHeight="true" outlineLevel="0" collapsed="false">
      <c r="A19" s="32" t="s">
        <v>153</v>
      </c>
      <c r="B19" s="98" t="s">
        <v>154</v>
      </c>
      <c r="C19" s="99" t="n">
        <v>45689</v>
      </c>
      <c r="D19" s="99" t="n">
        <v>45652</v>
      </c>
      <c r="E19" s="80" t="s">
        <v>144</v>
      </c>
      <c r="F19" s="80" t="s">
        <v>126</v>
      </c>
      <c r="G19" s="73"/>
      <c r="H19" s="81" t="s">
        <v>127</v>
      </c>
    </row>
    <row r="20" customFormat="false" ht="57" hidden="false" customHeight="false" outlineLevel="0" collapsed="false">
      <c r="A20" s="32" t="s">
        <v>155</v>
      </c>
      <c r="B20" s="100" t="s">
        <v>146</v>
      </c>
      <c r="C20" s="80" t="s">
        <v>156</v>
      </c>
      <c r="D20" s="80" t="s">
        <v>157</v>
      </c>
      <c r="E20" s="80" t="s">
        <v>144</v>
      </c>
      <c r="F20" s="80"/>
      <c r="G20" s="73"/>
      <c r="H20" s="81" t="s">
        <v>127</v>
      </c>
    </row>
    <row r="21" customFormat="false" ht="57" hidden="false" customHeight="false" outlineLevel="0" collapsed="false">
      <c r="A21" s="32" t="s">
        <v>158</v>
      </c>
      <c r="B21" s="100" t="s">
        <v>134</v>
      </c>
      <c r="C21" s="91" t="n">
        <v>46002</v>
      </c>
      <c r="D21" s="91" t="n">
        <v>46001</v>
      </c>
      <c r="E21" s="80" t="s">
        <v>144</v>
      </c>
      <c r="F21" s="80"/>
      <c r="G21" s="73"/>
      <c r="H21" s="81" t="s">
        <v>127</v>
      </c>
    </row>
    <row r="22" customFormat="false" ht="71.25" hidden="false" customHeight="false" outlineLevel="0" collapsed="false">
      <c r="A22" s="32" t="s">
        <v>159</v>
      </c>
      <c r="B22" s="100" t="s">
        <v>138</v>
      </c>
      <c r="C22" s="91" t="n">
        <v>46016</v>
      </c>
      <c r="D22" s="91" t="n">
        <v>46016</v>
      </c>
      <c r="E22" s="80" t="s">
        <v>144</v>
      </c>
      <c r="F22" s="80"/>
      <c r="G22" s="73"/>
      <c r="H22" s="81" t="s">
        <v>127</v>
      </c>
    </row>
    <row r="23" customFormat="false" ht="37.3" hidden="false" customHeight="true" outlineLevel="0" collapsed="false">
      <c r="A23" s="81" t="n">
        <v>4</v>
      </c>
      <c r="B23" s="96" t="s">
        <v>160</v>
      </c>
      <c r="C23" s="96"/>
      <c r="D23" s="96"/>
      <c r="E23" s="96"/>
      <c r="F23" s="96"/>
      <c r="G23" s="96"/>
      <c r="H23" s="73"/>
    </row>
    <row r="24" customFormat="false" ht="71.25" hidden="false" customHeight="false" outlineLevel="0" collapsed="false">
      <c r="A24" s="32" t="s">
        <v>161</v>
      </c>
      <c r="B24" s="101" t="s">
        <v>162</v>
      </c>
      <c r="C24" s="33"/>
      <c r="D24" s="33"/>
      <c r="E24" s="33"/>
      <c r="F24" s="73"/>
      <c r="G24" s="73"/>
      <c r="H24" s="73"/>
    </row>
    <row r="25" customFormat="false" ht="61.15" hidden="false" customHeight="true" outlineLevel="0" collapsed="false">
      <c r="A25" s="81" t="s">
        <v>163</v>
      </c>
      <c r="B25" s="90" t="s">
        <v>143</v>
      </c>
      <c r="C25" s="91" t="n">
        <v>45689</v>
      </c>
      <c r="D25" s="91" t="n">
        <v>45652</v>
      </c>
      <c r="E25" s="79" t="s">
        <v>164</v>
      </c>
      <c r="F25" s="80" t="s">
        <v>126</v>
      </c>
      <c r="G25" s="73"/>
      <c r="H25" s="81" t="s">
        <v>127</v>
      </c>
    </row>
    <row r="26" customFormat="false" ht="71.25" hidden="false" customHeight="false" outlineLevel="0" collapsed="false">
      <c r="A26" s="81" t="s">
        <v>165</v>
      </c>
      <c r="B26" s="31" t="s">
        <v>146</v>
      </c>
      <c r="C26" s="80" t="s">
        <v>166</v>
      </c>
      <c r="D26" s="80" t="s">
        <v>167</v>
      </c>
      <c r="E26" s="79" t="s">
        <v>164</v>
      </c>
      <c r="F26" s="80"/>
      <c r="G26" s="73"/>
      <c r="H26" s="81" t="s">
        <v>127</v>
      </c>
    </row>
    <row r="27" customFormat="false" ht="58.95" hidden="false" customHeight="true" outlineLevel="0" collapsed="false">
      <c r="A27" s="81" t="s">
        <v>168</v>
      </c>
      <c r="B27" s="102" t="s">
        <v>148</v>
      </c>
      <c r="C27" s="91" t="n">
        <v>45992</v>
      </c>
      <c r="D27" s="91" t="n">
        <v>45755</v>
      </c>
      <c r="E27" s="79" t="s">
        <v>164</v>
      </c>
      <c r="F27" s="80"/>
      <c r="G27" s="73"/>
      <c r="H27" s="81" t="s">
        <v>127</v>
      </c>
    </row>
    <row r="28" customFormat="false" ht="71.25" hidden="false" customHeight="false" outlineLevel="0" collapsed="false">
      <c r="A28" s="81" t="s">
        <v>169</v>
      </c>
      <c r="B28" s="90" t="s">
        <v>138</v>
      </c>
      <c r="C28" s="91" t="n">
        <v>46016</v>
      </c>
      <c r="D28" s="91" t="n">
        <v>46016</v>
      </c>
      <c r="E28" s="79" t="s">
        <v>164</v>
      </c>
      <c r="F28" s="80"/>
      <c r="G28" s="73"/>
      <c r="H28" s="81" t="s">
        <v>127</v>
      </c>
    </row>
    <row r="29" customFormat="false" ht="38.05" hidden="false" customHeight="true" outlineLevel="0" collapsed="false">
      <c r="A29" s="81" t="n">
        <v>5</v>
      </c>
      <c r="B29" s="103" t="s">
        <v>170</v>
      </c>
      <c r="C29" s="103"/>
      <c r="D29" s="103"/>
      <c r="E29" s="103"/>
      <c r="F29" s="103"/>
      <c r="G29" s="103"/>
      <c r="H29" s="73"/>
    </row>
    <row r="30" customFormat="false" ht="313.5" hidden="false" customHeight="false" outlineLevel="0" collapsed="false">
      <c r="A30" s="81" t="s">
        <v>171</v>
      </c>
      <c r="B30" s="57" t="s">
        <v>172</v>
      </c>
      <c r="C30" s="33"/>
      <c r="D30" s="33"/>
      <c r="E30" s="33"/>
      <c r="F30" s="73"/>
      <c r="G30" s="73"/>
      <c r="H30" s="81" t="s">
        <v>127</v>
      </c>
    </row>
    <row r="31" customFormat="false" ht="70.1" hidden="false" customHeight="true" outlineLevel="0" collapsed="false">
      <c r="A31" s="32" t="s">
        <v>173</v>
      </c>
      <c r="B31" s="90" t="s">
        <v>174</v>
      </c>
      <c r="C31" s="91" t="n">
        <v>45689</v>
      </c>
      <c r="D31" s="92" t="n">
        <v>45652</v>
      </c>
      <c r="E31" s="83" t="s">
        <v>175</v>
      </c>
      <c r="F31" s="80" t="s">
        <v>126</v>
      </c>
      <c r="G31" s="73"/>
      <c r="H31" s="81" t="s">
        <v>127</v>
      </c>
    </row>
    <row r="32" customFormat="false" ht="72" hidden="false" customHeight="false" outlineLevel="0" collapsed="false">
      <c r="A32" s="32" t="s">
        <v>176</v>
      </c>
      <c r="B32" s="90" t="s">
        <v>177</v>
      </c>
      <c r="C32" s="91" t="n">
        <v>45920</v>
      </c>
      <c r="D32" s="92" t="n">
        <v>45700</v>
      </c>
      <c r="E32" s="83" t="s">
        <v>175</v>
      </c>
      <c r="F32" s="80"/>
      <c r="G32" s="73"/>
      <c r="H32" s="81" t="s">
        <v>127</v>
      </c>
    </row>
    <row r="33" customFormat="false" ht="72" hidden="false" customHeight="false" outlineLevel="0" collapsed="false">
      <c r="A33" s="32" t="s">
        <v>178</v>
      </c>
      <c r="B33" s="90" t="s">
        <v>179</v>
      </c>
      <c r="C33" s="104" t="n">
        <v>45992</v>
      </c>
      <c r="D33" s="105" t="s">
        <v>180</v>
      </c>
      <c r="E33" s="83" t="s">
        <v>175</v>
      </c>
      <c r="F33" s="80"/>
      <c r="G33" s="73"/>
      <c r="H33" s="81" t="s">
        <v>127</v>
      </c>
    </row>
    <row r="34" customFormat="false" ht="72" hidden="false" customHeight="false" outlineLevel="0" collapsed="false">
      <c r="A34" s="32" t="s">
        <v>181</v>
      </c>
      <c r="B34" s="90" t="s">
        <v>182</v>
      </c>
      <c r="C34" s="104" t="n">
        <v>46022</v>
      </c>
      <c r="D34" s="104" t="n">
        <v>46016</v>
      </c>
      <c r="E34" s="83" t="s">
        <v>175</v>
      </c>
      <c r="F34" s="80"/>
      <c r="G34" s="73"/>
      <c r="H34" s="81" t="s">
        <v>127</v>
      </c>
    </row>
    <row r="35" customFormat="false" ht="15" hidden="false" customHeight="false" outlineLevel="0" collapsed="false">
      <c r="A35" s="33"/>
      <c r="B35" s="57"/>
      <c r="C35" s="33"/>
      <c r="D35" s="33"/>
      <c r="E35" s="33"/>
      <c r="F35" s="73"/>
      <c r="G35" s="73"/>
      <c r="H35" s="73"/>
    </row>
    <row r="36" customFormat="false" ht="15" hidden="false" customHeight="false" outlineLevel="0" collapsed="false">
      <c r="A36" s="1"/>
      <c r="B36" s="31"/>
      <c r="C36" s="1"/>
      <c r="D36" s="1"/>
      <c r="E36" s="1"/>
    </row>
    <row r="37" customFormat="false" ht="15" hidden="false" customHeight="false" outlineLevel="0" collapsed="false">
      <c r="A37" s="1"/>
      <c r="B37" s="31"/>
      <c r="C37" s="1"/>
      <c r="D37" s="1"/>
      <c r="E37" s="1"/>
    </row>
    <row r="38" customFormat="false" ht="15" hidden="false" customHeight="false" outlineLevel="0" collapsed="false">
      <c r="A38" s="1"/>
      <c r="B38" s="31"/>
      <c r="C38" s="1"/>
      <c r="D38" s="1"/>
      <c r="E38" s="1"/>
    </row>
    <row r="39" customFormat="false" ht="15" hidden="false" customHeight="false" outlineLevel="0" collapsed="false">
      <c r="A39" s="1"/>
      <c r="B39" s="31"/>
      <c r="C39" s="1"/>
      <c r="D39" s="1"/>
      <c r="E39" s="1"/>
    </row>
    <row r="40" customFormat="false" ht="15" hidden="false" customHeight="false" outlineLevel="0" collapsed="false">
      <c r="A40" s="106"/>
      <c r="B40" s="31"/>
      <c r="C40" s="1"/>
      <c r="D40" s="1"/>
      <c r="E40" s="1"/>
    </row>
    <row r="41" customFormat="false" ht="15" hidden="false" customHeight="false" outlineLevel="0" collapsed="false">
      <c r="B41" s="31"/>
      <c r="C41" s="1"/>
      <c r="D41" s="1"/>
    </row>
    <row r="42" customFormat="false" ht="15" hidden="false" customHeight="false" outlineLevel="0" collapsed="false">
      <c r="A42" s="1"/>
      <c r="B42" s="31"/>
      <c r="C42" s="1"/>
      <c r="D42" s="1"/>
      <c r="E42" s="1"/>
    </row>
    <row r="43" customFormat="false" ht="15" hidden="false" customHeight="false" outlineLevel="0" collapsed="false">
      <c r="A43" s="1"/>
      <c r="B43" s="31"/>
      <c r="C43" s="1"/>
      <c r="D43" s="1"/>
      <c r="E43" s="1"/>
    </row>
    <row r="44" customFormat="false" ht="57" hidden="false" customHeight="false" outlineLevel="0" collapsed="false">
      <c r="A44" s="1"/>
      <c r="B44" s="31"/>
      <c r="C44" s="1"/>
      <c r="D44" s="1"/>
      <c r="E44" s="1"/>
      <c r="G44" s="69" t="s">
        <v>183</v>
      </c>
    </row>
    <row r="45" customFormat="false" ht="15" hidden="false" customHeight="false" outlineLevel="0" collapsed="false">
      <c r="A45" s="1"/>
      <c r="B45" s="31"/>
      <c r="C45" s="1"/>
      <c r="D45" s="1"/>
      <c r="E45" s="1"/>
    </row>
    <row r="46" customFormat="false" ht="15" hidden="false" customHeight="false" outlineLevel="0" collapsed="false">
      <c r="A46" s="1"/>
      <c r="B46" s="31"/>
      <c r="C46" s="1"/>
      <c r="D46" s="1"/>
      <c r="E46" s="1"/>
    </row>
    <row r="47" customFormat="false" ht="15" hidden="false" customHeight="false" outlineLevel="0" collapsed="false">
      <c r="A47" s="106"/>
      <c r="B47" s="31"/>
      <c r="C47" s="1"/>
      <c r="D47" s="1"/>
      <c r="E47" s="1"/>
    </row>
    <row r="48" customFormat="false" ht="15" hidden="false" customHeight="false" outlineLevel="0" collapsed="false">
      <c r="B48" s="31"/>
      <c r="C48" s="1"/>
      <c r="D48" s="1"/>
    </row>
    <row r="49" customFormat="false" ht="15" hidden="false" customHeight="false" outlineLevel="0" collapsed="false">
      <c r="A49" s="1"/>
      <c r="B49" s="31"/>
      <c r="C49" s="1"/>
      <c r="D49" s="1"/>
      <c r="E49" s="1"/>
    </row>
    <row r="50" customFormat="false" ht="15" hidden="false" customHeight="false" outlineLevel="0" collapsed="false">
      <c r="A50" s="1"/>
      <c r="B50" s="31"/>
      <c r="C50" s="1"/>
      <c r="D50" s="1"/>
      <c r="E50" s="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H1"/>
    <mergeCell ref="B5:G5"/>
    <mergeCell ref="F7:F10"/>
    <mergeCell ref="B11:G11"/>
    <mergeCell ref="F13:F16"/>
    <mergeCell ref="B17:G17"/>
    <mergeCell ref="F19:F22"/>
    <mergeCell ref="B23:G23"/>
    <mergeCell ref="F25:F28"/>
    <mergeCell ref="B29:G29"/>
    <mergeCell ref="F31:F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48576"/>
  <sheetViews>
    <sheetView showFormulas="false" showGridLines="true" showRowColHeaders="true" showZeros="true" rightToLeft="false" tabSelected="true" showOutlineSymbols="true" defaultGridColor="true" view="pageBreakPreview" topLeftCell="B4" colorId="64" zoomScale="100" zoomScaleNormal="100" zoomScalePageLayoutView="100" workbookViewId="0">
      <selection pane="topLeft" activeCell="Z20" activeCellId="0" sqref="Z20"/>
    </sheetView>
  </sheetViews>
  <sheetFormatPr defaultColWidth="8.6796875" defaultRowHeight="13.8" zeroHeight="false" outlineLevelRow="0" outlineLevelCol="0"/>
  <cols>
    <col collapsed="false" customWidth="true" hidden="false" outlineLevel="0" max="2" min="2" style="70" width="13.21"/>
    <col collapsed="false" customWidth="true" hidden="false" outlineLevel="0" max="27" min="27" style="70" width="33.23"/>
    <col collapsed="false" customWidth="true" hidden="false" outlineLevel="0" max="30" min="30" style="70" width="26.84"/>
    <col collapsed="false" customWidth="true" hidden="false" outlineLevel="0" max="16384" min="16383" style="70" width="11.53"/>
  </cols>
  <sheetData>
    <row r="1" customFormat="false" ht="15" hidden="false" customHeight="false" outlineLevel="0" collapsed="false"/>
    <row r="2" customFormat="false" ht="48" hidden="false" customHeight="true" outlineLevel="0" collapsed="false">
      <c r="A2" s="107" t="s">
        <v>184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4" customFormat="false" ht="13.8" hidden="false" customHeight="false" outlineLevel="0" collapsed="false">
      <c r="A4" s="108"/>
      <c r="B4" s="108"/>
      <c r="C4" s="109"/>
      <c r="D4" s="109"/>
      <c r="E4" s="109"/>
      <c r="F4" s="109"/>
      <c r="G4" s="109"/>
      <c r="H4" s="108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customFormat="false" ht="13.8" hidden="false" customHeight="false" outlineLevel="0" collapsed="false">
      <c r="A5" s="108"/>
      <c r="B5" s="108"/>
      <c r="C5" s="109"/>
      <c r="D5" s="109"/>
      <c r="E5" s="109"/>
      <c r="F5" s="109"/>
      <c r="G5" s="109"/>
      <c r="H5" s="108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customFormat="false" ht="26.85" hidden="false" customHeight="true" outlineLevel="0" collapsed="false">
      <c r="A6" s="110" t="s">
        <v>185</v>
      </c>
      <c r="B6" s="111" t="n">
        <f aca="false">((B12)*50%+(50%*B8))</f>
        <v>89.0419585613003</v>
      </c>
      <c r="C6" s="112" t="s">
        <v>186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customFormat="false" ht="13.8" hidden="false" customHeight="false" outlineLevel="0" collapsed="false">
      <c r="A7" s="108"/>
      <c r="B7" s="108"/>
      <c r="C7" s="109"/>
      <c r="D7" s="109"/>
      <c r="E7" s="109"/>
      <c r="F7" s="109"/>
      <c r="G7" s="109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customFormat="false" ht="13.8" hidden="false" customHeight="false" outlineLevel="0" collapsed="false">
      <c r="A8" s="110" t="s">
        <v>52</v>
      </c>
      <c r="B8" s="111" t="n">
        <f aca="false">(индикаторы!G8+индикаторы!G9+индикаторы!G10+индикаторы!G11+индикаторы!G12)/5</f>
        <v>91.3513513513514</v>
      </c>
      <c r="C8" s="113" t="s">
        <v>187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customFormat="false" ht="13.8" hidden="false" customHeight="false" outlineLevel="0" collapsed="false">
      <c r="A9" s="108"/>
      <c r="B9" s="108"/>
      <c r="C9" s="109"/>
      <c r="D9" s="109"/>
      <c r="E9" s="109"/>
      <c r="F9" s="109"/>
      <c r="G9" s="109"/>
      <c r="H9" s="108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customFormat="false" ht="13.8" hidden="false" customHeight="false" outlineLevel="0" collapsed="false">
      <c r="A10" s="108"/>
      <c r="B10" s="108"/>
      <c r="C10" s="109"/>
      <c r="D10" s="109"/>
      <c r="E10" s="109"/>
      <c r="F10" s="109"/>
      <c r="G10" s="109"/>
      <c r="H10" s="108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customFormat="false" ht="13.8" hidden="false" customHeight="false" outlineLevel="0" collapsed="false">
      <c r="A11" s="114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</row>
    <row r="12" customFormat="false" ht="32.05" hidden="false" customHeight="true" outlineLevel="0" collapsed="false">
      <c r="A12" s="115" t="s">
        <v>189</v>
      </c>
      <c r="B12" s="116" t="n">
        <f aca="false">(80%*((B16+H16+N16+T16+Z16+AC16)/6))+20%*B14</f>
        <v>86.7325657712491</v>
      </c>
      <c r="C12" s="117" t="s">
        <v>190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</row>
    <row r="13" customFormat="false" ht="13.8" hidden="false" customHeight="false" outlineLevel="0" collapsed="false">
      <c r="A13" s="118" t="s">
        <v>191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customFormat="false" ht="23.1" hidden="false" customHeight="true" outlineLevel="0" collapsed="false">
      <c r="A14" s="115" t="s">
        <v>192</v>
      </c>
      <c r="B14" s="116" t="n">
        <v>99.82</v>
      </c>
      <c r="C14" s="119" t="s">
        <v>190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</row>
    <row r="15" customFormat="false" ht="13.8" hidden="false" customHeight="false" outlineLevel="0" collapsed="false">
      <c r="A15" s="114" t="s">
        <v>193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</row>
    <row r="16" customFormat="false" ht="102.95" hidden="false" customHeight="true" outlineLevel="0" collapsed="false">
      <c r="A16" s="120" t="s">
        <v>194</v>
      </c>
      <c r="B16" s="116" t="n">
        <f aca="false">(70%*B20)+(30%*B18)</f>
        <v>100</v>
      </c>
      <c r="C16" s="121" t="s">
        <v>195</v>
      </c>
      <c r="D16" s="121"/>
      <c r="E16" s="121"/>
      <c r="F16" s="121"/>
      <c r="G16" s="120" t="s">
        <v>196</v>
      </c>
      <c r="H16" s="116" t="n">
        <f aca="false">(70%*H20)+(30%*H18)</f>
        <v>84.8641296141441</v>
      </c>
      <c r="I16" s="121" t="s">
        <v>197</v>
      </c>
      <c r="J16" s="121"/>
      <c r="K16" s="121"/>
      <c r="L16" s="121"/>
      <c r="M16" s="120" t="s">
        <v>198</v>
      </c>
      <c r="N16" s="116" t="n">
        <f aca="false">(70%*N20)+(30%*N18)</f>
        <v>47</v>
      </c>
      <c r="O16" s="121" t="s">
        <v>199</v>
      </c>
      <c r="P16" s="121"/>
      <c r="Q16" s="121"/>
      <c r="R16" s="121"/>
      <c r="S16" s="120" t="s">
        <v>200</v>
      </c>
      <c r="T16" s="116" t="n">
        <f aca="false">(70%*T20)+(30%*T18)</f>
        <v>92.5</v>
      </c>
      <c r="U16" s="121" t="s">
        <v>201</v>
      </c>
      <c r="V16" s="121"/>
      <c r="W16" s="121"/>
      <c r="X16" s="121"/>
      <c r="Y16" s="120" t="s">
        <v>200</v>
      </c>
      <c r="Z16" s="116" t="n">
        <f aca="false">(70%*Z20)+(30%*Z18)</f>
        <v>76.4001136702245</v>
      </c>
      <c r="AA16" s="121" t="s">
        <v>202</v>
      </c>
      <c r="AB16" s="120" t="s">
        <v>200</v>
      </c>
      <c r="AC16" s="116" t="n">
        <f aca="false">(70%*AC20)+(30%*AC18)</f>
        <v>100</v>
      </c>
      <c r="AD16" s="6" t="s">
        <v>203</v>
      </c>
    </row>
    <row r="17" customFormat="false" ht="13.8" hidden="false" customHeight="false" outlineLevel="0" collapsed="false">
      <c r="A17" s="114" t="s">
        <v>204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 t="s">
        <v>205</v>
      </c>
      <c r="V17" s="114"/>
      <c r="W17" s="114"/>
      <c r="X17" s="114"/>
      <c r="Y17" s="114"/>
      <c r="Z17" s="114"/>
      <c r="AA17" s="114"/>
      <c r="AB17" s="114"/>
      <c r="AC17" s="114"/>
      <c r="AD17" s="114"/>
    </row>
    <row r="18" customFormat="false" ht="114.9" hidden="false" customHeight="true" outlineLevel="0" collapsed="false">
      <c r="A18" s="120" t="s">
        <v>206</v>
      </c>
      <c r="B18" s="116" t="n">
        <v>100</v>
      </c>
      <c r="C18" s="121" t="s">
        <v>195</v>
      </c>
      <c r="D18" s="121"/>
      <c r="E18" s="121"/>
      <c r="F18" s="121"/>
      <c r="G18" s="120" t="s">
        <v>207</v>
      </c>
      <c r="H18" s="116" t="n">
        <f aca="false">2/4*100</f>
        <v>50</v>
      </c>
      <c r="I18" s="121" t="s">
        <v>197</v>
      </c>
      <c r="J18" s="121"/>
      <c r="K18" s="121"/>
      <c r="L18" s="121"/>
      <c r="M18" s="120" t="s">
        <v>208</v>
      </c>
      <c r="N18" s="116" t="n">
        <f aca="false">3/4*100</f>
        <v>75</v>
      </c>
      <c r="O18" s="121" t="s">
        <v>199</v>
      </c>
      <c r="P18" s="121"/>
      <c r="Q18" s="121"/>
      <c r="R18" s="121"/>
      <c r="S18" s="120" t="s">
        <v>209</v>
      </c>
      <c r="T18" s="116" t="n">
        <f aca="false">3/4*100</f>
        <v>75</v>
      </c>
      <c r="U18" s="121" t="s">
        <v>201</v>
      </c>
      <c r="V18" s="121"/>
      <c r="W18" s="121"/>
      <c r="X18" s="121"/>
      <c r="Y18" s="120" t="s">
        <v>200</v>
      </c>
      <c r="Z18" s="116" t="n">
        <v>100</v>
      </c>
      <c r="AA18" s="121" t="s">
        <v>202</v>
      </c>
      <c r="AB18" s="120" t="s">
        <v>200</v>
      </c>
      <c r="AC18" s="116" t="n">
        <v>100</v>
      </c>
      <c r="AD18" s="6" t="s">
        <v>203</v>
      </c>
    </row>
    <row r="19" customFormat="false" ht="13.8" hidden="false" customHeight="false" outlineLevel="0" collapsed="false">
      <c r="A19" s="114" t="s">
        <v>210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</row>
    <row r="20" customFormat="false" ht="102.95" hidden="false" customHeight="true" outlineLevel="0" collapsed="false">
      <c r="A20" s="120" t="s">
        <v>211</v>
      </c>
      <c r="B20" s="116" t="n">
        <v>100</v>
      </c>
      <c r="C20" s="121" t="s">
        <v>195</v>
      </c>
      <c r="D20" s="121"/>
      <c r="E20" s="121"/>
      <c r="F20" s="121"/>
      <c r="G20" s="120" t="s">
        <v>212</v>
      </c>
      <c r="H20" s="116" t="n">
        <f aca="false">([1]показатели!P19+[1]показатели!P22+[1]показатели!P25+[1]показатели!P28+[1]показатели!P31+[1]показатели!P34+[1]показатели!P37+[1]показатели!P40+[1]показатели!P43+[1]показатели!P46+[1]показатели!P49)/11</f>
        <v>99.8058994487772</v>
      </c>
      <c r="I20" s="121" t="s">
        <v>197</v>
      </c>
      <c r="J20" s="121"/>
      <c r="K20" s="121"/>
      <c r="L20" s="121"/>
      <c r="M20" s="120" t="s">
        <v>213</v>
      </c>
      <c r="N20" s="116" t="n">
        <v>35</v>
      </c>
      <c r="O20" s="121" t="s">
        <v>199</v>
      </c>
      <c r="P20" s="121"/>
      <c r="Q20" s="121"/>
      <c r="R20" s="121"/>
      <c r="S20" s="120" t="s">
        <v>214</v>
      </c>
      <c r="T20" s="116" t="n">
        <v>100</v>
      </c>
      <c r="U20" s="121" t="s">
        <v>201</v>
      </c>
      <c r="V20" s="121"/>
      <c r="W20" s="121"/>
      <c r="X20" s="121"/>
      <c r="Y20" s="120" t="s">
        <v>200</v>
      </c>
      <c r="Z20" s="116" t="n">
        <f aca="false">([1]показатели!P55+[1]показатели!P58+[1]показатели!P61+[1]показатели!P64+[1]показатели!P67+[1]показатели!P70+[1]показатели!P73)/7</f>
        <v>66.2858766717493</v>
      </c>
      <c r="AA20" s="121" t="s">
        <v>202</v>
      </c>
      <c r="AB20" s="120" t="s">
        <v>200</v>
      </c>
      <c r="AC20" s="116" t="n">
        <v>100</v>
      </c>
      <c r="AD20" s="6" t="s">
        <v>203</v>
      </c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2:R2"/>
    <mergeCell ref="C6:X6"/>
    <mergeCell ref="C8:X8"/>
    <mergeCell ref="A11:AD11"/>
    <mergeCell ref="C12:AD12"/>
    <mergeCell ref="A13:AD13"/>
    <mergeCell ref="C14:AD14"/>
    <mergeCell ref="A15:AD15"/>
    <mergeCell ref="C16:F16"/>
    <mergeCell ref="I16:L16"/>
    <mergeCell ref="O16:R16"/>
    <mergeCell ref="U16:X16"/>
    <mergeCell ref="A17:AD17"/>
    <mergeCell ref="C18:F18"/>
    <mergeCell ref="I18:L18"/>
    <mergeCell ref="O18:R18"/>
    <mergeCell ref="U18:X18"/>
    <mergeCell ref="A19:AD19"/>
    <mergeCell ref="C20:F20"/>
    <mergeCell ref="I20:L20"/>
    <mergeCell ref="O20:R20"/>
    <mergeCell ref="U20:X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2026-01-29T12:13:31Z</dcterms:created>
  <dc:creator>Плакида Ирина Анатольевна</dc:creator>
  <dc:description/>
  <dc:language>ru-RU</dc:language>
  <cp:lastModifiedBy/>
  <cp:lastPrinted>2026-05-05T10:49:19Z</cp:lastPrinted>
  <dcterms:modified xsi:type="dcterms:W3CDTF">2026-05-06T14:18:57Z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