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финансы" sheetId="1" state="visible" r:id="rId2"/>
    <sheet name="индикаторы" sheetId="2" state="visible" r:id="rId3"/>
    <sheet name="показатели" sheetId="3" state="visible" r:id="rId4"/>
    <sheet name="контрольные точки, мероприятия" sheetId="4" state="visible" r:id="rId5"/>
    <sheet name="Оценка" sheetId="5"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<sst xmlns="http://schemas.openxmlformats.org/spreadsheetml/2006/main" count="481" uniqueCount="281">
  <si>
    <t xml:space="preserve">          Годовой отчет о ходе реализации муниципальной программы</t>
  </si>
  <si>
    <r>
      <rPr>
        <sz val="11"/>
        <color rgb="FF000000"/>
        <rFont val="Times New Roman"/>
        <family val="1"/>
        <charset val="204"/>
      </rPr>
      <t xml:space="preserve">                   За </t>
    </r>
    <r>
      <rPr>
        <b val="true"/>
        <sz val="11"/>
        <color rgb="FF000000"/>
        <rFont val="Times New Roman"/>
        <family val="1"/>
        <charset val="204"/>
      </rPr>
      <t xml:space="preserve">2025 год</t>
    </r>
  </si>
  <si>
    <t xml:space="preserve">                     (отчетный период)</t>
  </si>
  <si>
    <r>
      <rPr>
        <sz val="11"/>
        <color rgb="FF000000"/>
        <rFont val="Times New Roman"/>
        <family val="1"/>
        <charset val="204"/>
      </rPr>
      <t xml:space="preserve">Наименование муниципальной программы </t>
    </r>
    <r>
      <rPr>
        <b val="true"/>
        <sz val="11"/>
        <color rgb="FF000000"/>
        <rFont val="Times New Roman"/>
        <family val="1"/>
        <charset val="204"/>
      </rPr>
      <t xml:space="preserve">муниципальная программа городского округа города Калуги Калужской области «Экономическое развитие и развитие сферы туризма»</t>
    </r>
  </si>
  <si>
    <r>
      <rPr>
        <sz val="11"/>
        <color rgb="FF000000"/>
        <rFont val="Times New Roman"/>
        <family val="1"/>
        <charset val="204"/>
      </rPr>
      <t xml:space="preserve">Ответственный исполнитель муниципальной программы </t>
    </r>
    <r>
      <rPr>
        <b val="true"/>
        <sz val="11"/>
        <color rgb="FF000000"/>
        <rFont val="Times New Roman"/>
        <family val="1"/>
        <charset val="204"/>
      </rPr>
      <t xml:space="preserve">управление экономики и имущественных отношений города Калуги</t>
    </r>
  </si>
  <si>
    <t xml:space="preserve">Наименование муниципальной программы, направления муниципальной программы и источника финансового обеспечения</t>
  </si>
  <si>
    <t xml:space="preserve">Объем финансового обеспечения, тыс. рублей</t>
  </si>
  <si>
    <t xml:space="preserve">Исполнение, тыс. рублей</t>
  </si>
  <si>
    <t xml:space="preserve">Процент исполнения, (4) / (3) x 100</t>
  </si>
  <si>
    <t xml:space="preserve">Комментарий &lt;1&gt;</t>
  </si>
  <si>
    <t xml:space="preserve">Предусмотрено программой/направлением на 31.12.2025</t>
  </si>
  <si>
    <t xml:space="preserve">Сводная бюджетная роспись</t>
  </si>
  <si>
    <t xml:space="preserve">Кассовое исполнение</t>
  </si>
  <si>
    <t xml:space="preserve">Муниципальная программа «Экономическое развитие и развитие сферы туризма» (всего), в том числе</t>
  </si>
  <si>
    <t xml:space="preserve">средства федерального бюджета</t>
  </si>
  <si>
    <t xml:space="preserve">средства областного бюджета</t>
  </si>
  <si>
    <t xml:space="preserve">средства бюджета городского округа города Калуги Калужской области</t>
  </si>
  <si>
    <t xml:space="preserve">иные источники &lt;2&gt;</t>
  </si>
  <si>
    <t xml:space="preserve">направление «Национальная экономика». Соисполнитель управление экономики и имущественных отношений города Калуги</t>
  </si>
  <si>
    <t xml:space="preserve">А1 (исполненние по направлению)</t>
  </si>
  <si>
    <t xml:space="preserve">Структурный элемент «Создание условий для въездного и внутреннего туризма и соответствующей инфраструктуры»</t>
  </si>
  <si>
    <t xml:space="preserve">Структурный элемент  «Обеспечение деятельности органов администрации городского округа города Калуги»</t>
  </si>
  <si>
    <r>
      <rPr>
        <b val="true"/>
        <sz val="11"/>
        <color rgb="FF000000"/>
        <rFont val="Times New Roman"/>
        <family val="1"/>
        <charset val="204"/>
      </rPr>
      <t xml:space="preserve">Структурный элемент «Содействие развитию малого и среднего предпринимательства</t>
    </r>
    <r>
      <rPr>
        <b val="true"/>
        <sz val="11"/>
        <color rgb="FFFF3333"/>
        <rFont val="Times New Roman"/>
        <family val="1"/>
        <charset val="204"/>
      </rPr>
      <t xml:space="preserve"> </t>
    </r>
    <r>
      <rPr>
        <b val="true"/>
        <sz val="11"/>
        <color rgb="FF000000"/>
        <rFont val="Times New Roman"/>
        <family val="1"/>
        <charset val="204"/>
      </rPr>
      <t xml:space="preserve">в городском округе города Калуги Калужской области </t>
    </r>
  </si>
  <si>
    <t xml:space="preserve">Структурный элемент "Создание условий для развития
молочного скотоводства"
</t>
  </si>
  <si>
    <t xml:space="preserve">Структурный элемент "Сохранение и воспроизводство
плодородия почв, техническая модернизация
сельскохозяйственного производства"
</t>
  </si>
  <si>
    <t xml:space="preserve">Структурный элемент "Стимулирование развития рынков
продукции сельского хозяйства"
</t>
  </si>
  <si>
    <t xml:space="preserve">Структурный элемент "Совершенствование профессионального
мастерства работников в целях повышения эффективности
сельскохозяйственного производства"
</t>
  </si>
  <si>
    <t xml:space="preserve">Структурный элемент «Формирование инвестиционно-привлекательного имиджа городского округа города Калуги Калужской области </t>
  </si>
  <si>
    <t xml:space="preserve">    --------------------------------</t>
  </si>
  <si>
    <t xml:space="preserve">    &lt;1&gt; Указываются причины отклонения (при наличии отклонений).</t>
  </si>
  <si>
    <t xml:space="preserve">    &lt;2&gt;   Указываются   собственные  средства  организаций  (при  наличии);</t>
  </si>
  <si>
    <t xml:space="preserve">средства  фондов  (при  наличии);  средства  физических  лиц (при наличии);</t>
  </si>
  <si>
    <t xml:space="preserve">привлеченные средства, за исключением бюджетных ассигнований (при наличии).</t>
  </si>
  <si>
    <t xml:space="preserve">...</t>
  </si>
  <si>
    <t xml:space="preserve">                Сведения о достижении значений индикаторов</t>
  </si>
  <si>
    <t xml:space="preserve">№ п/п</t>
  </si>
  <si>
    <t xml:space="preserve">Наименование индикатора</t>
  </si>
  <si>
    <t xml:space="preserve">Ед. изм.</t>
  </si>
  <si>
    <t xml:space="preserve">Значения индикатора</t>
  </si>
  <si>
    <t xml:space="preserve">Обоснование отклонений значений индикатора на конец отчетного года (при наличии)</t>
  </si>
  <si>
    <t xml:space="preserve">Год, предшествующий отчетному</t>
  </si>
  <si>
    <t xml:space="preserve">Отчетный год</t>
  </si>
  <si>
    <t xml:space="preserve">план</t>
  </si>
  <si>
    <t xml:space="preserve">факт</t>
  </si>
  <si>
    <t xml:space="preserve">итог</t>
  </si>
  <si>
    <t xml:space="preserve">Темп роста общего объема инвестиций в основной капитал за счет всех источников финансирования (по крупным и средним предприятиям) к предыдущему году</t>
  </si>
  <si>
    <t xml:space="preserve">%</t>
  </si>
  <si>
    <t xml:space="preserve">2.1</t>
  </si>
  <si>
    <t xml:space="preserve">Число субъектов малого и среднего предпринимательства (включая микропредприятия и ИП) на 10 тыс. человек населения</t>
  </si>
  <si>
    <t xml:space="preserve">ед.</t>
  </si>
  <si>
    <t xml:space="preserve">2.2</t>
  </si>
  <si>
    <t xml:space="preserve">Доля выручки от продажи товаров, работ и услуг (без НДС) субъектов малого и среднего предпринимательства в общей выручке предприятий</t>
  </si>
  <si>
    <t xml:space="preserve">Темп роста общего объема туристского потока в городском округе городе Калуге Калужской области к предыдущему году</t>
  </si>
  <si>
    <t xml:space="preserve">Объем валовой сельскохозяйственной продукции во всех категориях хозяйств</t>
  </si>
  <si>
    <t xml:space="preserve">млн руб.</t>
  </si>
  <si>
    <t xml:space="preserve">Значение показателя представлено по оценке. Фактическое значение показателя будет представлено в июне 2026 года.</t>
  </si>
  <si>
    <t xml:space="preserve">Имп</t>
  </si>
  <si>
    <t xml:space="preserve">                    Отчет о ходе реализации направления</t>
  </si>
  <si>
    <t xml:space="preserve">                 "Национальная экономика"</t>
  </si>
  <si>
    <t xml:space="preserve">            Сведения об исполнении помесячного плана достижения  показателей направления в текущем году</t>
  </si>
  <si>
    <t xml:space="preserve">Показатели направления</t>
  </si>
  <si>
    <t xml:space="preserve">Единица измерения (по ОКЕИ)</t>
  </si>
  <si>
    <t xml:space="preserve">Значения по месяцам</t>
  </si>
  <si>
    <t xml:space="preserve">На конец года</t>
  </si>
  <si>
    <t xml:space="preserve">% исполнения</t>
  </si>
  <si>
    <t xml:space="preserve">янв.</t>
  </si>
  <si>
    <t xml:space="preserve">февр.</t>
  </si>
  <si>
    <t xml:space="preserve">март</t>
  </si>
  <si>
    <t xml:space="preserve">апр.</t>
  </si>
  <si>
    <t xml:space="preserve">май</t>
  </si>
  <si>
    <t xml:space="preserve">июнь</t>
  </si>
  <si>
    <t xml:space="preserve">июль</t>
  </si>
  <si>
    <t xml:space="preserve">авг.</t>
  </si>
  <si>
    <t xml:space="preserve">сент.</t>
  </si>
  <si>
    <t xml:space="preserve">окт.</t>
  </si>
  <si>
    <t xml:space="preserve">нояб.</t>
  </si>
  <si>
    <t xml:space="preserve">Валовое производство молока сельскохозяйственными товаропроизводителями Структурный элемент «Создание условий для развития молочного скотоводства»
</t>
  </si>
  <si>
    <t xml:space="preserve">План</t>
  </si>
  <si>
    <t xml:space="preserve">т</t>
  </si>
  <si>
    <t xml:space="preserve">Факт/прогноз</t>
  </si>
  <si>
    <t xml:space="preserve">Валовое производство зерна сельскохозяйственными товаропроизводителями Структурный элемент «Сохранение и воспроизводство плодородия почв, техническая модернизация сельскохозяйственного производства»
</t>
  </si>
  <si>
    <t xml:space="preserve">Валовое производство картофеля сельскохозяйственными товаропроизводителями Структурный элемент «Сохранение и воспроизводство плодородия почв, техническая модернизация сельскохозяйственного производства»
</t>
  </si>
  <si>
    <t xml:space="preserve">-</t>
  </si>
  <si>
    <t xml:space="preserve">Валовое производство овощей сельскохозяйственными товаропроизводителями Структурный элемент «Сохранение и воспроизводство плодородия почв, техническая модернизация сельскохозяйственного производства»
</t>
  </si>
  <si>
    <t xml:space="preserve">Сохранение/увеличение посевных площадей сельскохозяйственных культур, в том числе за счет вовлечения в сельскохозяйственный оборот неиспользуемых земель Структурный элемент «Сохранение и воспроизводство плодородия почв, техническая модернизация сельскохозяйственного производства»
</t>
  </si>
  <si>
    <t xml:space="preserve">га</t>
  </si>
  <si>
    <t xml:space="preserve">Количество организованных консультационно-информационных мероприятий (семинаров, лекций), выставок, конкурсов и других мероприятий в сельском хозяйстве, направленных на обеспечение условий функционирования агропромышленного комплекса Структурный элемент «Совершенствование профессионального мастерства работников в целях повышения эффективности  сельскохозяйственного производства», «Стимулирование развития рынков продукции сельского хозяйства»</t>
  </si>
  <si>
    <t xml:space="preserve">шт</t>
  </si>
  <si>
    <t xml:space="preserve">Объем инвестиций в основ-ной капитал за счет всех источников финансирования (по крупным и средним предприятиям) Структурный элемент «Формирование инвестиционно привлекательного имиджа городского округа города Калуги Калужской области»
</t>
  </si>
  <si>
    <t xml:space="preserve">млрд руб.</t>
  </si>
  <si>
    <t xml:space="preserve">млрд руб. </t>
  </si>
  <si>
    <t xml:space="preserve">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 Структурный элемент «Содействие развитию малого и среднего предпринимательства в городском округе городе Калуге Калужской области»
</t>
  </si>
  <si>
    <t xml:space="preserve">Доля вновь созданных в течение года субъектов малого и среднего предпринимательства, которым оказана поддержка в рамках развития малого и среднего предпринимательства Структурный элемент «Содействие развитию малого и среднего предпринимательства в городском округе городе Калуге Калужской области»
</t>
  </si>
  <si>
    <t xml:space="preserve">Количество субъектов малого и среднего предпринимательства - резидентов бизнес-инкубаторов (нарастающим итогом) Структурный элемент «Содействие развитию малого и среднего предпринимательства в городском округе городе Калуге Калужской области»
</t>
  </si>
  <si>
    <t xml:space="preserve">Доля среднесписочной численности работников (без внешних совместителей) субъектов малого и среднего предпринимательства в среднесписочной численности работников (без внешних совместителей) всех предприятий и организаций, действующих на территории городского округа города Калуги Калужской области Структурный элемент «Содействие развитию малого и среднего предпринимательства в городском округе городе Калуге Калужской области»
</t>
  </si>
  <si>
    <t xml:space="preserve">Количество субъектов малого и среднего предпринимательства, получивших поддержку Структурный элемент «Содействие развитию малого и среднего предпринимательства в городском округе городе Калуге Калужской области»
</t>
  </si>
  <si>
    <t xml:space="preserve">Количество туристов, посетивших Калугу Структурный элемент «Создание условий для въездного и внутреннего туризма и соответствующей инфраструктуры»
</t>
  </si>
  <si>
    <t xml:space="preserve">тыс. чел.</t>
  </si>
  <si>
    <t xml:space="preserve">Количество мест размещения на 1000 жителей Структурный элемент «Создание условий для въездного и внутреннего туризма и соответствующей инфраструктуры»
</t>
  </si>
  <si>
    <t xml:space="preserve">Псэ1</t>
  </si>
  <si>
    <t xml:space="preserve">Псэ2</t>
  </si>
  <si>
    <t xml:space="preserve">Псэ3</t>
  </si>
  <si>
    <t xml:space="preserve">Псэ4</t>
  </si>
  <si>
    <t xml:space="preserve">Псэ5</t>
  </si>
  <si>
    <t xml:space="preserve">Псэ6</t>
  </si>
  <si>
    <t xml:space="preserve">Псэ7</t>
  </si>
  <si>
    <t xml:space="preserve">Псэ (сложить все % исполнения и разделить на количество показателей, по каждому комплексу отдельно)</t>
  </si>
  <si>
    <t xml:space="preserve">       Сведения о выполнении (достижении) мероприятий и контрольных точек</t>
  </si>
  <si>
    <t xml:space="preserve">№</t>
  </si>
  <si>
    <t xml:space="preserve">Наименование мероприятия (результата)/контрольной точки</t>
  </si>
  <si>
    <t xml:space="preserve">Плановая дата наступления контрольной точки</t>
  </si>
  <si>
    <t xml:space="preserve">Фактическая дата наступления контрольной точки</t>
  </si>
  <si>
    <t xml:space="preserve">Ответственный исполнитель (должность)</t>
  </si>
  <si>
    <t xml:space="preserve">Подтверждающий документ</t>
  </si>
  <si>
    <t xml:space="preserve">Комментарий (результаты/ проблемы, возникшие в ходе реализации мероприятия)</t>
  </si>
  <si>
    <t xml:space="preserve">Расчет ("+" достигнуто; "-" не достигнуто)</t>
  </si>
  <si>
    <t xml:space="preserve">1. </t>
  </si>
  <si>
    <t xml:space="preserve">Задача «Формирование инвестиционного имиджа города Калуги» и обеспечение роста числа инвестиционных проектов, реализуемых на территории городского округа города Калуги Калужской области», в том числе на принципах муниципально-частного партнерства» структурного элемента «Формирование инвестиционно-привлекательного имиджа города Калуги»</t>
  </si>
  <si>
    <t xml:space="preserve">1.1.</t>
  </si>
  <si>
    <t xml:space="preserve">Мероприятие «Мероприятия по формированию инвестиционно-привлекательного имиджа города Калуги»</t>
  </si>
  <si>
    <t xml:space="preserve">1.1.1.</t>
  </si>
  <si>
    <t xml:space="preserve">Контрольная точка 1  «Включена закупка в план-график закупок работ (услуг)»</t>
  </si>
  <si>
    <t xml:space="preserve">Председатель комитета развития деловой активности и туризма</t>
  </si>
  <si>
    <t xml:space="preserve">План-график закупок, работ (услуг)</t>
  </si>
  <si>
    <t xml:space="preserve">+</t>
  </si>
  <si>
    <t xml:space="preserve">1.1.2.</t>
  </si>
  <si>
    <t xml:space="preserve">Контрольная точка 2  «Заключен муниципальный контракт»</t>
  </si>
  <si>
    <t xml:space="preserve">Муниципальные контракты № 1 от 31.01.2025, № 0137200001225001446 от 02.04.2025, № 0137200001225003899 от 14.07.2025, № 0137200001225006019 от 15.10,.2025 №0137200001225007421 от 20.11.2025, №0137200001225007681 от 27.11.025, № 55 от 02.12.2025.</t>
  </si>
  <si>
    <t xml:space="preserve">1.1.3.</t>
  </si>
  <si>
    <t xml:space="preserve">Контрольная точка 3 «Приняты товары»</t>
  </si>
  <si>
    <t xml:space="preserve">Акты выполненных работ № 16 от 05.02.2025, № 01 от 16.04.2025, № 01 от 22.07.2025, № 871 от 18.11.2025, № 2 от 10.12.2025, № 55 от 15.12.2025, № 877 от 10.12.2025.</t>
  </si>
  <si>
    <t xml:space="preserve">1.1.4.</t>
  </si>
  <si>
    <t xml:space="preserve">Контрольная точка 4 «Осуществлены выплаты»</t>
  </si>
  <si>
    <t xml:space="preserve">Платежные поручения № 59 от 03.03.2025, № 136 от 25.04.2025, № 289 от 29.07.2025, № 515 от 27.11.2025, № 573 от 15.12.2025, № 584 от 18.12.2025, № 590 от 23.12.2025.</t>
  </si>
  <si>
    <t xml:space="preserve">2.</t>
  </si>
  <si>
    <t xml:space="preserve">Задача «Продвижение туристического продукта города Калуги на внутреннем туристском рынке» структурного элемента «Создание условий для въездного и внутреннего туризма»</t>
  </si>
  <si>
    <t xml:space="preserve">Платежное поручение</t>
  </si>
  <si>
    <t xml:space="preserve">Мероприятие «Проведение мероприятий в целях создания условий для въездного и внутреннего туризма»</t>
  </si>
  <si>
    <t xml:space="preserve">2.1.1.</t>
  </si>
  <si>
    <t xml:space="preserve">Контрольная точка 1 «Включена закупка в план-график закупок работ (услуг)»</t>
  </si>
  <si>
    <t xml:space="preserve">2.1.2.</t>
  </si>
  <si>
    <t xml:space="preserve">Контрольная точка 2 «Заключен муниципальный контракт»</t>
  </si>
  <si>
    <t xml:space="preserve">Муниципальные контракты № 5 от 11.04.2025, № 12 от 02.06.2025, № 0137200001225002892 от 02.06.2025, № 1569232 от 24.09.2025, №0137200001225006000 от 21.10.2025, № 28 от 17.11.2025, № 0137200001225007838 от 03.12.2025.</t>
  </si>
  <si>
    <t xml:space="preserve">2.1.3.</t>
  </si>
  <si>
    <t xml:space="preserve">Контрольная точка 3 «Услуга оказана»</t>
  </si>
  <si>
    <t xml:space="preserve">Акты выполненных работ № 1 от 26.06.2025, № 87 от 06.06.2025, № 10411590 от 14.10.2025, № 12 от 24.11.2025, № 1515 от 02.12.2025, № 1 от 23.12.2025, № 10/12 от 25.12.2025.</t>
  </si>
  <si>
    <t xml:space="preserve">2.1.4.</t>
  </si>
  <si>
    <t xml:space="preserve">Платежные поручения № 275 от 18.07.2025, № 231 от 24.06.2025, № 465 от 16.10.2025, № 520 от 01.12.2025, № 583 от 18.12.2025, № 619 от 26.12.2025, № 618 от 26.12.2025.</t>
  </si>
  <si>
    <t xml:space="preserve">3.</t>
  </si>
  <si>
    <t xml:space="preserve">Задача «Рост инвестиционной и деловой активности субъектов малого и среднего предпринимательства, улучшение условий предпринимательской деятельности, развитие инфраструктуры поддержки малого и среднего, в т.ч. инновационного предпринимательства» структурного элемента «Содействие развитию малого и среднего предпринимательства в городе Калуге»</t>
  </si>
  <si>
    <t xml:space="preserve">3.1</t>
  </si>
  <si>
    <t xml:space="preserve">Мероприятие «Мероприятие «Предоставление субсидии на мероприятия по стимулированию деловой активности субъектов малого и среднего предпринимательства»</t>
  </si>
  <si>
    <t xml:space="preserve">3.1.1.</t>
  </si>
  <si>
    <t xml:space="preserve">Контрольная точка 1 «Утверждено распределение бюджетных ассигнований»</t>
  </si>
  <si>
    <t xml:space="preserve">Начальник отдела предпринимательства и инноваций</t>
  </si>
  <si>
    <t xml:space="preserve">Решение Городской Думы г. Калуги от 11.12.2024 № 210 «О бюджете МО «Город Калуга» на 2025 год и плановый период 2026 и 2027 годов»</t>
  </si>
  <si>
    <t xml:space="preserve">3.1.2.</t>
  </si>
  <si>
    <t xml:space="preserve">Контрольная точка 2 «Проведен отбор»</t>
  </si>
  <si>
    <t xml:space="preserve">Распоряжение заместителя главы городского округа города Калуги – начальника управления экономики и имущественных отношений города Калуги от 21.11.2025 № 1692-16-р</t>
  </si>
  <si>
    <t xml:space="preserve">3.1.3.</t>
  </si>
  <si>
    <t xml:space="preserve">Контрольная точка 3 «Заключены Соглашение о предоставлении субсидии»</t>
  </si>
  <si>
    <t xml:space="preserve">21-28.11.2025</t>
  </si>
  <si>
    <t xml:space="preserve">Договор о предоставлении субсидии из бюджета городского округа города Калуги от 21.11.2025 № 29,33,34,35,36,42,44,45,46.                Договор о предоставлении субсидии из бюджета городского округа города Калуги от 28.11.2025 № 48,50,51,52,53,54.</t>
  </si>
  <si>
    <t xml:space="preserve">3.1.4.</t>
  </si>
  <si>
    <t xml:space="preserve">Платежные поручения от 03.12.2025 № 524,525,526,527,528,529,530,531,532,533,534,535,536,537,538,539,540,542,544.</t>
  </si>
  <si>
    <t xml:space="preserve">3.2</t>
  </si>
  <si>
    <t xml:space="preserve">Мероприятие «Предоставление субсидии на мероприятия по обеспечению условий ведения предпринимательской деятельности»</t>
  </si>
  <si>
    <t xml:space="preserve">3.2.1.</t>
  </si>
  <si>
    <t xml:space="preserve">Решение Городской Думы г. Калуги от 11.12.2024 № 210 «О бюджете МО «Город Калуга» на 2025 год и плановый период 2026 и 2027 годов».</t>
  </si>
  <si>
    <t xml:space="preserve">Мероприятие исполнено 100%</t>
  </si>
  <si>
    <t xml:space="preserve">3.2.2.</t>
  </si>
  <si>
    <t xml:space="preserve">Контрольная точка 2 «Проведен отбор по предоставлению субсидий»</t>
  </si>
  <si>
    <t xml:space="preserve">ПГУ от 04.04.2025 № 674-пи «О предоставлении субсидий из бюджета муниципального образования «Город Калуга» бизнес-инкубаторам, расположенным на территории муниципального образования «Город Калуга».</t>
  </si>
  <si>
    <t xml:space="preserve">3.2.3.</t>
  </si>
  <si>
    <t xml:space="preserve">Контрольная точка 3 «Заключено Соглашение о предоставлении субсидии»</t>
  </si>
  <si>
    <t xml:space="preserve">Договоры о предоставлении субсидии (2 договора) от 16.04.2025 № 7;8.</t>
  </si>
  <si>
    <t xml:space="preserve">3.2.4.</t>
  </si>
  <si>
    <t xml:space="preserve">Платежные поручения от 14.05.2025 № 167, от 15.05.2025 № 172.</t>
  </si>
  <si>
    <t xml:space="preserve">3.3</t>
  </si>
  <si>
    <t xml:space="preserve">Мероприятие «Софинансирование мероприятий муниципальных программ развития малого и среднего предпринимательства»</t>
  </si>
  <si>
    <t xml:space="preserve">3.3.1.</t>
  </si>
  <si>
    <t xml:space="preserve">3.3.2.</t>
  </si>
  <si>
    <t xml:space="preserve">Распоряжение заместителя главы городского округа города Калуги – начальника управления экономики и имущественных отношений города Калуги от 21.11.2025 № 1692-16-р.</t>
  </si>
  <si>
    <t xml:space="preserve">3.3.3.</t>
  </si>
  <si>
    <t xml:space="preserve">Контрольная точка 3 «Заключены Соглашения о предоставлении субсидии»</t>
  </si>
  <si>
    <t xml:space="preserve">Договор о предоставлении субсидии из бюджета городского округа города Калуги от 21.11.2025 № 31,32,37,41,43,44,47.                Договор о предоставлении субсидии из бюджета городского округа города Калуги от 28.11.2025 № 47.</t>
  </si>
  <si>
    <t xml:space="preserve">3.3.4.</t>
  </si>
  <si>
    <t xml:space="preserve">Платежные поручения от 03.12.2025 № 545,546,547,548,549,550,551,552,541,543.</t>
  </si>
  <si>
    <t xml:space="preserve">Задача «Повышение конкурентоспособности сельскохозяйственной продукции, стимулирование роста производства высококачественной молочной продукции,
создание условий для роста продуктивности сельскохозяйственных животных» структурного элемента «Создание условий для развития молочного 
скотоводства»</t>
  </si>
  <si>
    <t xml:space="preserve">4.1</t>
  </si>
  <si>
    <t xml:space="preserve">Мероприятие «Предоставление субсидий
сельскохозяйственным
товаропроизводителям на
возмещение части затрат на
реализованное молоко с учетом
молочной продуктивности коров
</t>
  </si>
  <si>
    <t xml:space="preserve">4.1.1.</t>
  </si>
  <si>
    <t xml:space="preserve">Контрольная точка 1  «Утверждено распределение бюджетных ассигнований»</t>
  </si>
  <si>
    <t xml:space="preserve">01.012025</t>
  </si>
  <si>
    <t xml:space="preserve">Начальник отдела развития АПК</t>
  </si>
  <si>
    <t xml:space="preserve">4.1.2.</t>
  </si>
  <si>
    <t xml:space="preserve">03.07.2025; 03.10.2025</t>
  </si>
  <si>
    <t xml:space="preserve">Проведен отбор по предоставлению субсидии (сроки проведения отбора: с 19.06.2025 по 30.06.2025). Протокол заседания комиссии по предоставлению субсидий из бюджета муниципального образования «Город Калуга» на поддержку отдельных отраслей сельскохозяйственного производства от 03.07.2025 № ПР-62-16/25, от 03.10.2025 № ПР-112-16/25.</t>
  </si>
  <si>
    <t xml:space="preserve">4.1.3.</t>
  </si>
  <si>
    <t xml:space="preserve">03.07.2025; 08.10.2025</t>
  </si>
  <si>
    <t xml:space="preserve">Соглашение о предоставлении из бюджета муниципального образования «Город Калуга»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от 03.07.2025 № 15, от 08.10.2025 № 22.</t>
  </si>
  <si>
    <t xml:space="preserve">4.1.4.</t>
  </si>
  <si>
    <t xml:space="preserve">15.07.2025; 15.10.2025</t>
  </si>
  <si>
    <t xml:space="preserve">Платежные поручения от 15.07.2025, от 15.10.2025 № 464.</t>
  </si>
  <si>
    <t xml:space="preserve">5.</t>
  </si>
  <si>
    <t xml:space="preserve">Задача «Повышение конкурентоспособности сельскохозяйственной продукции, стимулирование роста производства продукции растениеводства, создание
условий для роста урожайности сельскохозяйственных культур, стимулирование модернизации агропромышленного комплекса» структурного элемента
«Сохранение и воспроизводство плодородия почв, техническая модернизация сельскохозяйственного производства»
</t>
  </si>
  <si>
    <t xml:space="preserve">5.1</t>
  </si>
  <si>
    <t xml:space="preserve">Мероприятие «Предоставление субсидий
сельскохозяйственным
товаропроизводителям на поддержку
отраслей сельскохозяйственного
Производства»
</t>
  </si>
  <si>
    <t xml:space="preserve">5.1.1.</t>
  </si>
  <si>
    <t xml:space="preserve">5.1.2.</t>
  </si>
  <si>
    <t xml:space="preserve">Проведен отбор по предоставлению субсидии (сроки проведения отбора: с 19.06.2025 по 30.06.2025). Протокол заседания комиссии по предоставлению субсидий из бюджета муниципального образования «Город Калуга» на поддержку отдельных отраслей сельскохозяйственного производства от 16.12.2025 № ПР-132-16/25. </t>
  </si>
  <si>
    <t xml:space="preserve">В период проведения отбора  вошли 4 выходных дня. В связи с этим срок окончания подачи заявок   потенциальными участниками отбора  (в государственной интегрированной информационной системе управления общественными финансами «Электронный бюджет» на портале предоставления мер финансовой государственной поддержки)  определен 15.12.2025.(понедельник).</t>
  </si>
  <si>
    <t xml:space="preserve">5.1.3.</t>
  </si>
  <si>
    <t xml:space="preserve">Соглашение         о предоставлении     из бюджета городского округа города Калуги Калужской области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от 18.12.2025 №  60.
</t>
  </si>
  <si>
    <t xml:space="preserve">5.1.4.</t>
  </si>
  <si>
    <t xml:space="preserve">Платежное поручение от 24.12.2025 № 594.</t>
  </si>
  <si>
    <t xml:space="preserve">6.</t>
  </si>
  <si>
    <t xml:space="preserve">Задача ««Повышение конкурентоспособности сельскохозяйственной продукции на агропродовольственном рынке на основе инновационного развития
агропромышленного комплекса, обеспечение населения городского округа города Калуги Калужской области» качественными отечественными продовольственными
товарами, стимулирование развития крестьянских (фермерских) хозяйств, развитие малых форм хозяйствования» структурного элемента «Стимулирование
развития рынков продукции сельского хозяйства»
</t>
  </si>
  <si>
    <t xml:space="preserve">6.1</t>
  </si>
  <si>
    <t xml:space="preserve">Мероприятие «Организация и проведение
выставок, ярмарок и других
мероприятий в сельском хозяйстве»
</t>
  </si>
  <si>
    <t xml:space="preserve">6.1.1.</t>
  </si>
  <si>
    <t xml:space="preserve">6.1.2.</t>
  </si>
  <si>
    <t xml:space="preserve">Контрольная точка 2 «Утверждено распоряжение о проведении мероприятия»</t>
  </si>
  <si>
    <t xml:space="preserve">04.08.2025; 05.09.2025-07.09.2025</t>
  </si>
  <si>
    <t xml:space="preserve">Распоряжение заместителя   Городского
Головы   -   начальника управления   экономики   и имущественных отношений города Калуги от   04.08.2025 №     1179-16-р     «О проведении     выставки «Дары   сада,   огорода   и личного     подворья 2025 года муниципального образования «Город Калуга».
2) Муниципальным образованием     «Город Калуга» принято участие в конкурсе     экспозиций
Муниципальных образований   Калужской области в   рамках областной агропромышленной выставки-ярмарки «Калужская осень - 2025» с 05   по   07   сентября 2025 года. По итогам конкурса на лучшую экспозицию городской округ города Калуги Калужской области стал победителем в номинации «Природная мастерская».
</t>
  </si>
  <si>
    <t xml:space="preserve">6.1.3.</t>
  </si>
  <si>
    <t xml:space="preserve">Контрольная точка 3 «Проведено заседание комиссии по подведению итогов»</t>
  </si>
  <si>
    <t xml:space="preserve">25.08.2025; 28.08.2025</t>
  </si>
  <si>
    <t xml:space="preserve">Протокол   заседания комиссии   по   подведению
итогов   выставки   «Дары сада,   огорода   и   личного подворья   2025   года муниципального
образования     «Город Калуга» от 25.08.2025.
2) Муниципальный контракт   от   28.08.2005 № 19.
</t>
  </si>
  <si>
    <t xml:space="preserve">6.1.4.</t>
  </si>
  <si>
    <t xml:space="preserve">04.09.2025; 15.09.2025</t>
  </si>
  <si>
    <t xml:space="preserve">Платежные поручения от 04.09.2025 № 365,366,367,368,369,370,371,372,373,374,375,376,377,378,379,380,381,382,383,384,385,386,387,388,389,390,391,392,393,394,395,396. 
Платежное поручение от 15.09.2025 № 412.
</t>
  </si>
  <si>
    <t xml:space="preserve">7. </t>
  </si>
  <si>
    <t xml:space="preserve">Задача ««Стимулирование инвестиционной и инновационной деятельности, модернизация агропромышленного комплекса, создание условий для развития
кадрового потенциала сельского хозяйства» структурного элемента «Совершенствование профессионального мастерства работников в целях повышения
эффективности сельскохозяйственного производства»
</t>
  </si>
  <si>
    <t xml:space="preserve">7.1</t>
  </si>
  <si>
    <t xml:space="preserve">Мероприятие «Организация и проведение мероприятий в сельском хозяйстве»</t>
  </si>
  <si>
    <t xml:space="preserve">7.1.1.</t>
  </si>
  <si>
    <t xml:space="preserve">7.1.2.</t>
  </si>
  <si>
    <t xml:space="preserve">Распоряжение заместителя Городского   Головы   - начальника   управления экономики и имущественных отношений города Калуги от 19.05.2025  № 679-16-р.
</t>
  </si>
  <si>
    <t xml:space="preserve">7.1.3.</t>
  </si>
  <si>
    <t xml:space="preserve">Контрольная точка 3 «Оказана услуга»</t>
  </si>
  <si>
    <t xml:space="preserve">Протокол     подведения итогов конкурса на звание «Лучший   механизатор-пахарь  2025  года»  среди работников сельскохозяйственных
предприятий   и   К(Ф)Х муниципального образования     «Город Калуга» от 05.06.2025.
</t>
  </si>
  <si>
    <t xml:space="preserve">7.1.4.</t>
  </si>
  <si>
    <t xml:space="preserve">Контрольная точка 4 «оплата оказанных услуг»</t>
  </si>
  <si>
    <t xml:space="preserve">Платежные поручения от 17.06.2025 № 215,216,217,218,219,220,221.</t>
  </si>
  <si>
    <t xml:space="preserve">Ктсэ( количество "+"/(количество всего"+"и"-") по каждому комплексу отдельно</t>
  </si>
  <si>
    <t xml:space="preserve">Ктсэ1</t>
  </si>
  <si>
    <t xml:space="preserve">Ктсэ2</t>
  </si>
  <si>
    <t xml:space="preserve">Ктсэ3</t>
  </si>
  <si>
    <t xml:space="preserve">Ктсэ4</t>
  </si>
  <si>
    <t xml:space="preserve">Ктсэ5</t>
  </si>
  <si>
    <t xml:space="preserve">Ктсэ6</t>
  </si>
  <si>
    <t xml:space="preserve">Ктсэ7</t>
  </si>
  <si>
    <t xml:space="preserve">Годовой отчет  о ходе реализации направления «Национальная экономика» за 2025 год.                                                                                                    Ответственный исполнитель: управление экономики и имущественных отношений города Калуги</t>
  </si>
  <si>
    <t xml:space="preserve">Оценка эффективности муниципальной программы городского округа города Калуги Калужской области «Экономическое развитие и развитие сферы туризма», утвержденная постановлением Городской Управы города Калуги от 02.08.2013       № 220-п</t>
  </si>
  <si>
    <t xml:space="preserve">Оэмп</t>
  </si>
  <si>
    <t xml:space="preserve">- оценка эффективности муниципальной программы</t>
  </si>
  <si>
    <t xml:space="preserve">- уровень достижения индикаторов муниципальной программы</t>
  </si>
  <si>
    <t xml:space="preserve">Эн1</t>
  </si>
  <si>
    <t xml:space="preserve">- оценка эффективности реализации направления муниципальной программы</t>
  </si>
  <si>
    <t xml:space="preserve">А1</t>
  </si>
  <si>
    <t xml:space="preserve">- оценка уровня использования бюджетных ассигнований направления муниципальной программы</t>
  </si>
  <si>
    <t xml:space="preserve">Оценка эффективности достижения структурного элемента направления муниципальной программы</t>
  </si>
  <si>
    <t xml:space="preserve">Осэ1</t>
  </si>
  <si>
    <t xml:space="preserve">«Создание условий для развития молочного скотоводства»</t>
  </si>
  <si>
    <t xml:space="preserve">Осэ2</t>
  </si>
  <si>
    <t xml:space="preserve"> «Сохранение и воспроизводство плодородия почв, техническая модернизация сельскохозяйственного производства»</t>
  </si>
  <si>
    <t xml:space="preserve">Осэ3</t>
  </si>
  <si>
    <t xml:space="preserve">«Стимулирование развития рынков продукции сельского хозяйства»</t>
  </si>
  <si>
    <t xml:space="preserve">Осэ4</t>
  </si>
  <si>
    <t xml:space="preserve">Совершенствование профессионального мастерства работников в целях повышения эффективности_x000D_ сельскохозяйственного производства</t>
  </si>
  <si>
    <t xml:space="preserve">Осэ5</t>
  </si>
  <si>
    <t xml:space="preserve">«Формирование инвестиционно привлекательного имиджа муниципального образования «Город Калуга»</t>
  </si>
  <si>
    <t xml:space="preserve">Осэ6</t>
  </si>
  <si>
    <t xml:space="preserve">«Содействие развитию малого и среднего предпринимательства в муниципальном образовании «Город Калуга»
</t>
  </si>
  <si>
    <t xml:space="preserve">Осэ7</t>
  </si>
  <si>
    <t xml:space="preserve"> «Создание условий для въездного и внутреннего туризма и соответствующей инфраструктуры»</t>
  </si>
  <si>
    <t xml:space="preserve">Осэ8</t>
  </si>
  <si>
    <t xml:space="preserve">обеспечение деятельности</t>
  </si>
  <si>
    <t xml:space="preserve">Ктсэ8</t>
  </si>
  <si>
    <t xml:space="preserve">Псэ8</t>
  </si>
</sst>
</file>

<file path=xl/styles.xml><?xml version="1.0" encoding="utf-8"?>
<styleSheet xmlns="http://schemas.openxmlformats.org/spreadsheetml/2006/main">
  <numFmts count="5">
    <numFmt numFmtId="164" formatCode="General"/>
    <numFmt numFmtId="165" formatCode="#,##0.00"/>
    <numFmt numFmtId="166" formatCode="DD/MMM"/>
    <numFmt numFmtId="167" formatCode="DD/MM/YY"/>
    <numFmt numFmtId="168" formatCode="0.00"/>
  </numFmts>
  <fonts count="10">
    <font>
      <sz val="11"/>
      <color rgb="FF000000"/>
      <name val="Calibri"/>
      <family val="2"/>
      <charset val="204"/>
    </font>
    <font>
      <sz val="10"/>
      <name val="Arial"/>
      <family val="0"/>
      <charset val="204"/>
    </font>
    <font>
      <sz val="10"/>
      <name val="Arial"/>
      <family val="0"/>
      <charset val="204"/>
    </font>
    <font>
      <sz val="10"/>
      <name val="Arial"/>
      <family val="0"/>
      <charset val="204"/>
    </font>
    <font>
      <sz val="11"/>
      <color rgb="FF000000"/>
      <name val="Times New Roman"/>
      <family val="1"/>
      <charset val="204"/>
    </font>
    <font>
      <b val="true"/>
      <sz val="11"/>
      <color rgb="FF000000"/>
      <name val="Times New Roman"/>
      <family val="1"/>
      <charset val="204"/>
    </font>
    <font>
      <b val="true"/>
      <sz val="11"/>
      <color rgb="FFFF3333"/>
      <name val="Times New Roman"/>
      <family val="1"/>
      <charset val="204"/>
    </font>
    <font>
      <sz val="11"/>
      <color rgb="FF000000"/>
      <name val="Times New Roman"/>
      <family val="1"/>
      <charset val="1"/>
    </font>
    <font>
      <sz val="11"/>
      <name val="Times New Roman"/>
      <family val="1"/>
      <charset val="204"/>
    </font>
    <font>
      <b val="true"/>
      <sz val="12"/>
      <color rgb="FF000000"/>
      <name val="Times New Roman"/>
      <family val="1"/>
      <charset val="204"/>
    </font>
  </fonts>
  <fills count="9">
    <fill>
      <patternFill patternType="none"/>
    </fill>
    <fill>
      <patternFill patternType="gray125"/>
    </fill>
    <fill>
      <patternFill patternType="solid">
        <fgColor rgb="FFB2B2B2"/>
        <bgColor rgb="FFCCCCCC"/>
      </patternFill>
    </fill>
    <fill>
      <patternFill patternType="solid">
        <fgColor rgb="FFDEEBF7"/>
        <bgColor rgb="FFDAE3F3"/>
      </patternFill>
    </fill>
    <fill>
      <patternFill patternType="solid">
        <fgColor rgb="FFCCCCCC"/>
        <bgColor rgb="FFBDD7EE"/>
      </patternFill>
    </fill>
    <fill>
      <patternFill patternType="solid">
        <fgColor rgb="FFE2F0D9"/>
        <bgColor rgb="FFDEEBF7"/>
      </patternFill>
    </fill>
    <fill>
      <patternFill patternType="solid">
        <fgColor rgb="FFBDD7EE"/>
        <bgColor rgb="FFCCCCCC"/>
      </patternFill>
    </fill>
    <fill>
      <patternFill patternType="solid">
        <fgColor rgb="FFDAE3F3"/>
        <bgColor rgb="FFDEEBF7"/>
      </patternFill>
    </fill>
    <fill>
      <patternFill patternType="solid">
        <fgColor rgb="FFFFC000"/>
        <bgColor rgb="FFFF99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5"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5" fontId="4" fillId="3" borderId="1"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general" vertical="bottom" textRotation="0" wrapText="true" indent="0" shrinkToFit="false"/>
      <protection locked="true" hidden="false"/>
    </xf>
    <xf numFmtId="164" fontId="5" fillId="4" borderId="1" xfId="0" applyFont="true" applyBorder="true" applyAlignment="true" applyProtection="false">
      <alignment horizontal="general" vertical="bottom" textRotation="0" wrapText="true" indent="0" shrinkToFit="false"/>
      <protection locked="true" hidden="false"/>
    </xf>
    <xf numFmtId="165" fontId="4" fillId="4" borderId="1" xfId="0" applyFont="true" applyBorder="true" applyAlignment="false" applyProtection="false">
      <alignment horizontal="general" vertical="bottom" textRotation="0" wrapText="false" indent="0" shrinkToFit="false"/>
      <protection locked="true" hidden="false"/>
    </xf>
    <xf numFmtId="164" fontId="4" fillId="4"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5" borderId="1"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0" fillId="5" borderId="1" xfId="0" applyFont="false" applyBorder="tru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right" vertical="bottom" textRotation="0" wrapText="true" indent="0" shrinkToFit="false"/>
      <protection locked="true" hidden="false"/>
    </xf>
    <xf numFmtId="164" fontId="0" fillId="3" borderId="0" xfId="0" applyFont="true" applyBorder="false" applyAlignment="true" applyProtection="false">
      <alignment horizontal="general" vertical="bottom" textRotation="0" wrapText="true" indent="0" shrinkToFit="false"/>
      <protection locked="true" hidden="false"/>
    </xf>
    <xf numFmtId="164" fontId="0" fillId="7" borderId="0" xfId="0" applyFont="true" applyBorder="true" applyAlignment="true" applyProtection="false">
      <alignment horizontal="center" vertical="bottom" textRotation="0" wrapText="true" indent="0" shrinkToFit="false"/>
      <protection locked="true" hidden="false"/>
    </xf>
    <xf numFmtId="164" fontId="0" fillId="7"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4"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false" applyProtection="false">
      <alignment horizontal="general"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justify" vertical="top" textRotation="0" wrapText="true" indent="0" shrinkToFit="false"/>
      <protection locked="true" hidden="false"/>
    </xf>
    <xf numFmtId="165" fontId="0"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justify" vertical="top"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justify" vertical="top"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justify" vertical="top" textRotation="0" wrapText="true" indent="0" shrinkToFit="false"/>
      <protection locked="true" hidden="false"/>
    </xf>
    <xf numFmtId="164" fontId="4" fillId="0" borderId="1" xfId="0" applyFont="true" applyBorder="true" applyAlignment="true" applyProtection="false">
      <alignment horizontal="justify" vertical="bottom" textRotation="0" wrapText="true" indent="0" shrinkToFit="false"/>
      <protection locked="true" hidden="false"/>
    </xf>
    <xf numFmtId="164" fontId="4" fillId="0" borderId="1" xfId="0" applyFont="true" applyBorder="true" applyAlignment="true" applyProtection="false">
      <alignment horizontal="justify" vertical="bottom" textRotation="0" wrapText="false" indent="0" shrinkToFit="false"/>
      <protection locked="true" hidden="false"/>
    </xf>
    <xf numFmtId="164" fontId="7" fillId="0" borderId="1" xfId="0" applyFont="true" applyBorder="true" applyAlignment="true" applyProtection="false">
      <alignment horizontal="justify" vertical="bottom" textRotation="0" wrapText="tru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68" fontId="0" fillId="8" borderId="0" xfId="0" applyFont="fals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5" fontId="0" fillId="8"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AE3F3"/>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B2B2B2"/>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2:G153"/>
  <sheetViews>
    <sheetView windowProtection="false"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4" activeCellId="0" sqref="B54"/>
    </sheetView>
  </sheetViews>
  <sheetFormatPr defaultRowHeight="15"/>
  <cols>
    <col collapsed="false" hidden="false" max="1" min="1" style="1" width="20.3826530612245"/>
    <col collapsed="false" hidden="false" max="2" min="2" style="1" width="14.3112244897959"/>
    <col collapsed="false" hidden="false" max="3" min="3" style="1" width="10.3928571428571"/>
    <col collapsed="false" hidden="false" max="4" min="4" style="1" width="12.1479591836735"/>
    <col collapsed="false" hidden="false" max="5" min="5" style="1" width="15.2551020408163"/>
    <col collapsed="false" hidden="false" max="6" min="6" style="1" width="19.0357142857143"/>
    <col collapsed="false" hidden="false" max="7" min="7" style="1" width="12.5561224489796"/>
    <col collapsed="false" hidden="false" max="8" min="8" style="1" width="6.0765306122449"/>
    <col collapsed="false" hidden="false" max="9" min="9" style="1" width="9.98979591836735"/>
    <col collapsed="false" hidden="false" max="10" min="10" style="1" width="9.85204081632653"/>
    <col collapsed="false" hidden="false" max="11" min="11" style="1" width="12.6887755102041"/>
    <col collapsed="false" hidden="false" max="1025" min="12" style="1" width="7.29081632653061"/>
  </cols>
  <sheetData>
    <row r="2" customFormat="false" ht="15" hidden="false" customHeight="false" outlineLevel="0" collapsed="false">
      <c r="A2" s="1" t="s">
        <v>0</v>
      </c>
    </row>
    <row r="3" customFormat="false" ht="15" hidden="false" customHeight="false" outlineLevel="0" collapsed="false">
      <c r="A3" s="2" t="s">
        <v>1</v>
      </c>
      <c r="B3" s="2"/>
      <c r="C3" s="2"/>
      <c r="D3" s="2"/>
      <c r="E3" s="2"/>
      <c r="F3" s="2"/>
    </row>
    <row r="4" customFormat="false" ht="15" hidden="false" customHeight="false" outlineLevel="0" collapsed="false">
      <c r="A4" s="2" t="s">
        <v>2</v>
      </c>
      <c r="B4" s="2"/>
      <c r="C4" s="2"/>
      <c r="D4" s="2"/>
      <c r="E4" s="2"/>
      <c r="F4" s="2"/>
    </row>
    <row r="6" customFormat="false" ht="27.75" hidden="false" customHeight="true" outlineLevel="0" collapsed="false">
      <c r="A6" s="3" t="s">
        <v>3</v>
      </c>
      <c r="B6" s="3"/>
      <c r="C6" s="3"/>
      <c r="D6" s="3"/>
      <c r="E6" s="3"/>
      <c r="F6" s="3"/>
    </row>
    <row r="7" customFormat="false" ht="27.75" hidden="false" customHeight="true" outlineLevel="0" collapsed="false">
      <c r="A7" s="3" t="s">
        <v>4</v>
      </c>
      <c r="B7" s="3"/>
      <c r="C7" s="3"/>
      <c r="D7" s="3"/>
      <c r="E7" s="3"/>
      <c r="F7" s="3"/>
    </row>
    <row r="9" customFormat="false" ht="69" hidden="false" customHeight="true" outlineLevel="0" collapsed="false">
      <c r="A9" s="4" t="s">
        <v>5</v>
      </c>
      <c r="B9" s="4" t="s">
        <v>6</v>
      </c>
      <c r="C9" s="4"/>
      <c r="D9" s="4" t="s">
        <v>7</v>
      </c>
      <c r="E9" s="4" t="s">
        <v>8</v>
      </c>
      <c r="F9" s="4" t="s">
        <v>9</v>
      </c>
    </row>
    <row r="10" customFormat="false" ht="60" hidden="false" customHeight="false" outlineLevel="0" collapsed="false">
      <c r="A10" s="4"/>
      <c r="B10" s="4" t="s">
        <v>10</v>
      </c>
      <c r="C10" s="4" t="s">
        <v>11</v>
      </c>
      <c r="D10" s="4" t="s">
        <v>12</v>
      </c>
      <c r="E10" s="4"/>
      <c r="F10" s="4"/>
    </row>
    <row r="11" s="7" customFormat="true" ht="15" hidden="false" customHeight="false" outlineLevel="0" collapsed="false">
      <c r="A11" s="5" t="n">
        <v>1</v>
      </c>
      <c r="B11" s="6" t="n">
        <v>2</v>
      </c>
      <c r="C11" s="5" t="n">
        <v>3</v>
      </c>
      <c r="D11" s="5" t="n">
        <v>4</v>
      </c>
      <c r="E11" s="5" t="n">
        <v>5</v>
      </c>
      <c r="F11" s="5" t="n">
        <v>6</v>
      </c>
    </row>
    <row r="12" customFormat="false" ht="90" hidden="false" customHeight="false" outlineLevel="0" collapsed="false">
      <c r="A12" s="8" t="s">
        <v>13</v>
      </c>
      <c r="B12" s="9" t="n">
        <f aca="false">B15+B14+B13</f>
        <v>111835.69</v>
      </c>
      <c r="C12" s="9" t="n">
        <f aca="false">C15+C14+C13</f>
        <v>113612.73</v>
      </c>
      <c r="D12" s="9" t="n">
        <f aca="false">D15+D14+D13</f>
        <v>113286.54</v>
      </c>
      <c r="E12" s="9" t="n">
        <f aca="false">D12/C12*100</f>
        <v>99.712893088653</v>
      </c>
      <c r="F12" s="10"/>
    </row>
    <row r="13" customFormat="false" ht="30" hidden="false" customHeight="false" outlineLevel="0" collapsed="false">
      <c r="A13" s="11" t="s">
        <v>14</v>
      </c>
      <c r="B13" s="12" t="n">
        <v>0</v>
      </c>
      <c r="C13" s="12" t="n">
        <v>0</v>
      </c>
      <c r="D13" s="12" t="n">
        <v>0</v>
      </c>
      <c r="E13" s="12" t="e">
        <f aca="false">D13/C13*100</f>
        <v>#DIV/0!</v>
      </c>
      <c r="F13" s="13"/>
    </row>
    <row r="14" customFormat="false" ht="26.85" hidden="false" customHeight="false" outlineLevel="0" collapsed="false">
      <c r="A14" s="11" t="s">
        <v>15</v>
      </c>
      <c r="B14" s="12" t="n">
        <v>2000</v>
      </c>
      <c r="C14" s="12" t="n">
        <v>2000</v>
      </c>
      <c r="D14" s="12" t="n">
        <v>2000</v>
      </c>
      <c r="E14" s="12" t="n">
        <f aca="false">D14/C14*100</f>
        <v>100</v>
      </c>
      <c r="F14" s="13"/>
    </row>
    <row r="15" customFormat="false" ht="52.2" hidden="false" customHeight="false" outlineLevel="0" collapsed="false">
      <c r="A15" s="11" t="s">
        <v>16</v>
      </c>
      <c r="B15" s="12" t="n">
        <v>109835.69</v>
      </c>
      <c r="C15" s="12" t="n">
        <v>111612.73</v>
      </c>
      <c r="D15" s="12" t="n">
        <v>111286.54</v>
      </c>
      <c r="E15" s="12" t="n">
        <f aca="false">D15/C15*100</f>
        <v>99.7077483903494</v>
      </c>
      <c r="F15" s="13"/>
    </row>
    <row r="16" customFormat="false" ht="15" hidden="false" customHeight="false" outlineLevel="0" collapsed="false">
      <c r="A16" s="11" t="s">
        <v>17</v>
      </c>
      <c r="B16" s="12"/>
      <c r="C16" s="12"/>
      <c r="D16" s="12"/>
      <c r="E16" s="12" t="e">
        <f aca="false">D16/C16*100</f>
        <v>#DIV/0!</v>
      </c>
      <c r="F16" s="13"/>
    </row>
    <row r="17" customFormat="false" ht="104.25" hidden="false" customHeight="true" outlineLevel="0" collapsed="false">
      <c r="A17" s="11" t="s">
        <v>18</v>
      </c>
      <c r="B17" s="12" t="n">
        <f aca="false">B19+B20</f>
        <v>111835.69</v>
      </c>
      <c r="C17" s="12" t="n">
        <f aca="false">C19+C20</f>
        <v>113612.73</v>
      </c>
      <c r="D17" s="12" t="n">
        <f aca="false">D19+D20</f>
        <v>113286.54</v>
      </c>
      <c r="E17" s="14" t="n">
        <f aca="false">D17/C17*100</f>
        <v>99.712893088653</v>
      </c>
      <c r="F17" s="13"/>
      <c r="G17" s="15" t="s">
        <v>19</v>
      </c>
    </row>
    <row r="18" customFormat="false" ht="30" hidden="false" customHeight="false" outlineLevel="0" collapsed="false">
      <c r="A18" s="11" t="s">
        <v>14</v>
      </c>
      <c r="B18" s="12" t="n">
        <v>0</v>
      </c>
      <c r="C18" s="12" t="n">
        <v>0</v>
      </c>
      <c r="D18" s="12" t="n">
        <v>0</v>
      </c>
      <c r="E18" s="12" t="e">
        <f aca="false">D18/C18*100</f>
        <v>#DIV/0!</v>
      </c>
      <c r="F18" s="13"/>
    </row>
    <row r="19" customFormat="false" ht="30" hidden="false" customHeight="false" outlineLevel="0" collapsed="false">
      <c r="A19" s="11" t="s">
        <v>15</v>
      </c>
      <c r="B19" s="12" t="n">
        <v>2000</v>
      </c>
      <c r="C19" s="12" t="n">
        <v>2000</v>
      </c>
      <c r="D19" s="12" t="n">
        <v>2000</v>
      </c>
      <c r="E19" s="12" t="n">
        <f aca="false">D19/C19*100</f>
        <v>100</v>
      </c>
      <c r="F19" s="13"/>
    </row>
    <row r="20" customFormat="false" ht="60" hidden="false" customHeight="false" outlineLevel="0" collapsed="false">
      <c r="A20" s="11" t="s">
        <v>16</v>
      </c>
      <c r="B20" s="12" t="n">
        <v>109835.69</v>
      </c>
      <c r="C20" s="12" t="n">
        <v>111612.73</v>
      </c>
      <c r="D20" s="12" t="n">
        <v>111286.54</v>
      </c>
      <c r="E20" s="12" t="n">
        <f aca="false">D20/C20*100</f>
        <v>99.7077483903494</v>
      </c>
      <c r="F20" s="13"/>
    </row>
    <row r="21" customFormat="false" ht="89.25" hidden="false" customHeight="true" outlineLevel="0" collapsed="false">
      <c r="A21" s="16" t="s">
        <v>20</v>
      </c>
      <c r="B21" s="17" t="n">
        <f aca="false">B24+B23+B22</f>
        <v>600</v>
      </c>
      <c r="C21" s="17" t="n">
        <f aca="false">C24+C23+C22</f>
        <v>599.936</v>
      </c>
      <c r="D21" s="17" t="n">
        <f aca="false">D24+D23+D22</f>
        <v>599.936</v>
      </c>
      <c r="E21" s="17" t="n">
        <f aca="false">D21/C21*100</f>
        <v>100</v>
      </c>
      <c r="F21" s="18"/>
    </row>
    <row r="22" customFormat="false" ht="30" hidden="false" customHeight="false" outlineLevel="0" collapsed="false">
      <c r="A22" s="11" t="s">
        <v>14</v>
      </c>
      <c r="B22" s="12" t="n">
        <v>0</v>
      </c>
      <c r="C22" s="12" t="n">
        <v>0</v>
      </c>
      <c r="D22" s="12" t="n">
        <v>0</v>
      </c>
      <c r="E22" s="12" t="e">
        <f aca="false">D22/C22*100</f>
        <v>#DIV/0!</v>
      </c>
      <c r="F22" s="13"/>
    </row>
    <row r="23" customFormat="false" ht="30" hidden="false" customHeight="false" outlineLevel="0" collapsed="false">
      <c r="A23" s="11" t="s">
        <v>15</v>
      </c>
      <c r="B23" s="12" t="n">
        <v>0</v>
      </c>
      <c r="C23" s="12" t="n">
        <v>0</v>
      </c>
      <c r="D23" s="12" t="n">
        <v>0</v>
      </c>
      <c r="E23" s="12" t="e">
        <f aca="false">D23/C23*100</f>
        <v>#DIV/0!</v>
      </c>
      <c r="F23" s="13"/>
    </row>
    <row r="24" customFormat="false" ht="60" hidden="false" customHeight="false" outlineLevel="0" collapsed="false">
      <c r="A24" s="11" t="s">
        <v>16</v>
      </c>
      <c r="B24" s="12" t="n">
        <v>600</v>
      </c>
      <c r="C24" s="12" t="n">
        <v>599.936</v>
      </c>
      <c r="D24" s="12" t="n">
        <v>599.936</v>
      </c>
      <c r="E24" s="12" t="n">
        <f aca="false">D24/C24*100</f>
        <v>100</v>
      </c>
      <c r="F24" s="13"/>
    </row>
    <row r="25" customFormat="false" ht="107.95" hidden="false" customHeight="true" outlineLevel="0" collapsed="false">
      <c r="A25" s="16" t="s">
        <v>21</v>
      </c>
      <c r="B25" s="17" t="n">
        <f aca="false">B28+B27+B26</f>
        <v>99578.49</v>
      </c>
      <c r="C25" s="17" t="n">
        <f aca="false">C28+C27+C26</f>
        <v>101355.6</v>
      </c>
      <c r="D25" s="17" t="n">
        <f aca="false">D28+D27+D26</f>
        <v>101061</v>
      </c>
      <c r="E25" s="17" t="n">
        <f aca="false">D25/C25*100</f>
        <v>99.7093401844595</v>
      </c>
      <c r="F25" s="18"/>
    </row>
    <row r="26" customFormat="false" ht="30" hidden="false" customHeight="false" outlineLevel="0" collapsed="false">
      <c r="A26" s="11" t="s">
        <v>14</v>
      </c>
      <c r="B26" s="12" t="n">
        <v>0</v>
      </c>
      <c r="C26" s="12" t="n">
        <v>0</v>
      </c>
      <c r="D26" s="12" t="n">
        <v>0</v>
      </c>
      <c r="E26" s="12" t="e">
        <f aca="false">D26/C26*100</f>
        <v>#DIV/0!</v>
      </c>
      <c r="F26" s="13"/>
    </row>
    <row r="27" customFormat="false" ht="30" hidden="false" customHeight="false" outlineLevel="0" collapsed="false">
      <c r="A27" s="11" t="s">
        <v>15</v>
      </c>
      <c r="B27" s="12" t="n">
        <v>0</v>
      </c>
      <c r="C27" s="12" t="n">
        <v>0</v>
      </c>
      <c r="D27" s="12" t="n">
        <v>0</v>
      </c>
      <c r="E27" s="12" t="e">
        <f aca="false">D27/C27*100</f>
        <v>#DIV/0!</v>
      </c>
      <c r="F27" s="13"/>
    </row>
    <row r="28" customFormat="false" ht="60" hidden="false" customHeight="false" outlineLevel="0" collapsed="false">
      <c r="A28" s="11" t="s">
        <v>16</v>
      </c>
      <c r="B28" s="12" t="n">
        <v>99578.49</v>
      </c>
      <c r="C28" s="12" t="n">
        <v>101355.6</v>
      </c>
      <c r="D28" s="12" t="n">
        <v>101061</v>
      </c>
      <c r="E28" s="12" t="n">
        <f aca="false">D28/C28*100</f>
        <v>99.7093401844595</v>
      </c>
      <c r="F28" s="13"/>
    </row>
    <row r="29" customFormat="false" ht="129" hidden="false" customHeight="false" outlineLevel="0" collapsed="false">
      <c r="A29" s="16" t="s">
        <v>22</v>
      </c>
      <c r="B29" s="17" t="n">
        <f aca="false">B32+B31+B30</f>
        <v>8122.2</v>
      </c>
      <c r="C29" s="17" t="n">
        <f aca="false">C32+C31+C30</f>
        <v>8122</v>
      </c>
      <c r="D29" s="17" t="n">
        <f aca="false">D32+D31+D30</f>
        <v>8122.2</v>
      </c>
      <c r="E29" s="17" t="n">
        <f aca="false">D29/C29*100</f>
        <v>100.002462447673</v>
      </c>
      <c r="F29" s="18"/>
    </row>
    <row r="30" customFormat="false" ht="30" hidden="false" customHeight="false" outlineLevel="0" collapsed="false">
      <c r="A30" s="11" t="s">
        <v>14</v>
      </c>
      <c r="B30" s="12" t="n">
        <v>0</v>
      </c>
      <c r="C30" s="12" t="n">
        <v>0</v>
      </c>
      <c r="D30" s="12" t="n">
        <v>0</v>
      </c>
      <c r="E30" s="12" t="e">
        <f aca="false">D30/C30*100</f>
        <v>#DIV/0!</v>
      </c>
      <c r="F30" s="13"/>
    </row>
    <row r="31" customFormat="false" ht="30" hidden="false" customHeight="false" outlineLevel="0" collapsed="false">
      <c r="A31" s="11" t="s">
        <v>15</v>
      </c>
      <c r="B31" s="12" t="n">
        <v>2000</v>
      </c>
      <c r="C31" s="12" t="n">
        <v>2000</v>
      </c>
      <c r="D31" s="12" t="n">
        <v>2000</v>
      </c>
      <c r="E31" s="12" t="n">
        <f aca="false">D31/C31*100</f>
        <v>100</v>
      </c>
      <c r="F31" s="13"/>
    </row>
    <row r="32" customFormat="false" ht="60" hidden="false" customHeight="false" outlineLevel="0" collapsed="false">
      <c r="A32" s="11" t="s">
        <v>16</v>
      </c>
      <c r="B32" s="12" t="n">
        <v>6122.2</v>
      </c>
      <c r="C32" s="12" t="n">
        <v>6122</v>
      </c>
      <c r="D32" s="12" t="n">
        <v>6122.2</v>
      </c>
      <c r="E32" s="12" t="n">
        <f aca="false">D32/C32*100</f>
        <v>100.00326690624</v>
      </c>
      <c r="F32" s="13"/>
    </row>
    <row r="33" customFormat="false" ht="100.5" hidden="false" customHeight="false" outlineLevel="0" collapsed="false">
      <c r="A33" s="16" t="s">
        <v>23</v>
      </c>
      <c r="B33" s="17" t="n">
        <f aca="false">B36+B35+B34</f>
        <v>1500</v>
      </c>
      <c r="C33" s="17" t="n">
        <f aca="false">C36+C35+C34</f>
        <v>1500</v>
      </c>
      <c r="D33" s="17" t="n">
        <f aca="false">D36+D35+D34</f>
        <v>1500</v>
      </c>
      <c r="E33" s="17" t="n">
        <f aca="false">D33/C33*100</f>
        <v>100</v>
      </c>
      <c r="F33" s="18"/>
    </row>
    <row r="34" customFormat="false" ht="30" hidden="false" customHeight="false" outlineLevel="0" collapsed="false">
      <c r="A34" s="11" t="s">
        <v>14</v>
      </c>
      <c r="B34" s="12" t="n">
        <v>0</v>
      </c>
      <c r="C34" s="12" t="n">
        <v>0</v>
      </c>
      <c r="D34" s="12" t="n">
        <v>0</v>
      </c>
      <c r="E34" s="12" t="e">
        <f aca="false">D34/C34*100</f>
        <v>#DIV/0!</v>
      </c>
      <c r="F34" s="13"/>
    </row>
    <row r="35" customFormat="false" ht="30" hidden="false" customHeight="false" outlineLevel="0" collapsed="false">
      <c r="A35" s="11" t="s">
        <v>15</v>
      </c>
      <c r="B35" s="12" t="n">
        <v>0</v>
      </c>
      <c r="C35" s="12" t="n">
        <v>0</v>
      </c>
      <c r="D35" s="12" t="n">
        <v>0</v>
      </c>
      <c r="E35" s="12" t="e">
        <f aca="false">D35/C35*100</f>
        <v>#DIV/0!</v>
      </c>
      <c r="F35" s="13"/>
    </row>
    <row r="36" customFormat="false" ht="60" hidden="false" customHeight="false" outlineLevel="0" collapsed="false">
      <c r="A36" s="11" t="s">
        <v>16</v>
      </c>
      <c r="B36" s="12" t="n">
        <v>1500</v>
      </c>
      <c r="C36" s="12" t="n">
        <v>1500</v>
      </c>
      <c r="D36" s="12" t="n">
        <v>1500</v>
      </c>
      <c r="E36" s="12" t="n">
        <f aca="false">D36/C36*100</f>
        <v>100</v>
      </c>
      <c r="F36" s="13"/>
    </row>
    <row r="37" customFormat="false" ht="107.25" hidden="false" customHeight="true" outlineLevel="0" collapsed="false">
      <c r="A37" s="16" t="s">
        <v>24</v>
      </c>
      <c r="B37" s="17" t="n">
        <f aca="false">B40+B39+B38</f>
        <v>1300</v>
      </c>
      <c r="C37" s="17" t="n">
        <f aca="false">C40+C39+C38</f>
        <v>1300</v>
      </c>
      <c r="D37" s="17" t="n">
        <f aca="false">D40+D39+D38</f>
        <v>1300</v>
      </c>
      <c r="E37" s="17" t="n">
        <f aca="false">D37/C37*100</f>
        <v>100</v>
      </c>
      <c r="F37" s="18"/>
    </row>
    <row r="38" customFormat="false" ht="30" hidden="false" customHeight="false" outlineLevel="0" collapsed="false">
      <c r="A38" s="11" t="s">
        <v>14</v>
      </c>
      <c r="B38" s="12" t="n">
        <v>0</v>
      </c>
      <c r="C38" s="12" t="n">
        <v>0</v>
      </c>
      <c r="D38" s="12" t="n">
        <v>0</v>
      </c>
      <c r="E38" s="12" t="e">
        <f aca="false">D38/C38*100</f>
        <v>#DIV/0!</v>
      </c>
      <c r="F38" s="13"/>
    </row>
    <row r="39" customFormat="false" ht="30" hidden="false" customHeight="false" outlineLevel="0" collapsed="false">
      <c r="A39" s="11" t="s">
        <v>15</v>
      </c>
      <c r="B39" s="12" t="n">
        <v>0</v>
      </c>
      <c r="C39" s="12" t="n">
        <v>0</v>
      </c>
      <c r="D39" s="12" t="n">
        <v>0</v>
      </c>
      <c r="E39" s="12" t="e">
        <f aca="false">D39/C39*100</f>
        <v>#DIV/0!</v>
      </c>
      <c r="F39" s="13"/>
    </row>
    <row r="40" customFormat="false" ht="60" hidden="false" customHeight="false" outlineLevel="0" collapsed="false">
      <c r="A40" s="11" t="s">
        <v>16</v>
      </c>
      <c r="B40" s="12" t="n">
        <v>1300</v>
      </c>
      <c r="C40" s="12" t="n">
        <v>1300</v>
      </c>
      <c r="D40" s="12" t="n">
        <v>1300</v>
      </c>
      <c r="E40" s="12" t="n">
        <f aca="false">D40/C40*100</f>
        <v>100</v>
      </c>
      <c r="F40" s="13"/>
    </row>
    <row r="41" customFormat="false" ht="88.5" hidden="false" customHeight="true" outlineLevel="0" collapsed="false">
      <c r="A41" s="16" t="s">
        <v>25</v>
      </c>
      <c r="B41" s="17" t="n">
        <f aca="false">B44+B43+B42</f>
        <v>285</v>
      </c>
      <c r="C41" s="17" t="n">
        <f aca="false">C44+C43+C42</f>
        <v>285</v>
      </c>
      <c r="D41" s="17" t="n">
        <f aca="false">D44+D43+D42</f>
        <v>285</v>
      </c>
      <c r="E41" s="17" t="n">
        <f aca="false">D41/C41*100</f>
        <v>100</v>
      </c>
      <c r="F41" s="18"/>
    </row>
    <row r="42" customFormat="false" ht="30" hidden="false" customHeight="false" outlineLevel="0" collapsed="false">
      <c r="A42" s="11" t="s">
        <v>14</v>
      </c>
      <c r="B42" s="12" t="n">
        <v>0</v>
      </c>
      <c r="C42" s="12" t="n">
        <v>0</v>
      </c>
      <c r="D42" s="12" t="n">
        <v>0</v>
      </c>
      <c r="E42" s="12" t="e">
        <f aca="false">D42/C42*100</f>
        <v>#DIV/0!</v>
      </c>
      <c r="F42" s="13"/>
    </row>
    <row r="43" customFormat="false" ht="30" hidden="false" customHeight="false" outlineLevel="0" collapsed="false">
      <c r="A43" s="11" t="s">
        <v>15</v>
      </c>
      <c r="B43" s="12" t="n">
        <v>0</v>
      </c>
      <c r="C43" s="12" t="n">
        <v>0</v>
      </c>
      <c r="D43" s="12" t="n">
        <v>0</v>
      </c>
      <c r="E43" s="12" t="e">
        <f aca="false">D43/C43*100</f>
        <v>#DIV/0!</v>
      </c>
      <c r="F43" s="13"/>
    </row>
    <row r="44" customFormat="false" ht="60" hidden="false" customHeight="false" outlineLevel="0" collapsed="false">
      <c r="A44" s="11" t="s">
        <v>16</v>
      </c>
      <c r="B44" s="12" t="n">
        <v>285</v>
      </c>
      <c r="C44" s="12" t="n">
        <v>285</v>
      </c>
      <c r="D44" s="12" t="n">
        <v>285</v>
      </c>
      <c r="E44" s="12" t="n">
        <f aca="false">D44/C44*100</f>
        <v>100</v>
      </c>
      <c r="F44" s="13"/>
    </row>
    <row r="45" customFormat="false" ht="171.75" hidden="false" customHeight="false" outlineLevel="0" collapsed="false">
      <c r="A45" s="16" t="s">
        <v>26</v>
      </c>
      <c r="B45" s="17" t="n">
        <f aca="false">B48+B47+B46</f>
        <v>150</v>
      </c>
      <c r="C45" s="17" t="n">
        <f aca="false">C48+C47+C46</f>
        <v>150</v>
      </c>
      <c r="D45" s="17" t="n">
        <f aca="false">D48+D47+D46</f>
        <v>150</v>
      </c>
      <c r="E45" s="17" t="n">
        <f aca="false">D45/C45*100</f>
        <v>100</v>
      </c>
      <c r="F45" s="18"/>
    </row>
    <row r="46" customFormat="false" ht="30" hidden="false" customHeight="false" outlineLevel="0" collapsed="false">
      <c r="A46" s="11" t="s">
        <v>14</v>
      </c>
      <c r="B46" s="12" t="n">
        <v>0</v>
      </c>
      <c r="C46" s="12" t="n">
        <v>0</v>
      </c>
      <c r="D46" s="12" t="n">
        <v>0</v>
      </c>
      <c r="E46" s="12" t="e">
        <f aca="false">D46/C46*100</f>
        <v>#DIV/0!</v>
      </c>
      <c r="F46" s="13"/>
    </row>
    <row r="47" customFormat="false" ht="30" hidden="false" customHeight="false" outlineLevel="0" collapsed="false">
      <c r="A47" s="11" t="s">
        <v>15</v>
      </c>
      <c r="B47" s="12" t="n">
        <v>0</v>
      </c>
      <c r="C47" s="12" t="n">
        <v>0</v>
      </c>
      <c r="D47" s="12" t="n">
        <v>0</v>
      </c>
      <c r="E47" s="12" t="e">
        <f aca="false">D47/C47*100</f>
        <v>#DIV/0!</v>
      </c>
      <c r="F47" s="13"/>
    </row>
    <row r="48" customFormat="false" ht="60" hidden="false" customHeight="false" outlineLevel="0" collapsed="false">
      <c r="A48" s="11" t="s">
        <v>16</v>
      </c>
      <c r="B48" s="12" t="n">
        <v>150</v>
      </c>
      <c r="C48" s="12" t="n">
        <v>150</v>
      </c>
      <c r="D48" s="12" t="n">
        <v>150</v>
      </c>
      <c r="E48" s="12" t="n">
        <f aca="false">D48/C48*100</f>
        <v>100</v>
      </c>
      <c r="F48" s="13"/>
    </row>
    <row r="49" customFormat="false" ht="109.5" hidden="false" customHeight="true" outlineLevel="0" collapsed="false">
      <c r="A49" s="16" t="s">
        <v>27</v>
      </c>
      <c r="B49" s="17" t="n">
        <f aca="false">B52+B51+B50</f>
        <v>300</v>
      </c>
      <c r="C49" s="17" t="n">
        <f aca="false">C52+C51+C50</f>
        <v>300</v>
      </c>
      <c r="D49" s="17" t="n">
        <f aca="false">D52+D51+D50</f>
        <v>268.4</v>
      </c>
      <c r="E49" s="17" t="n">
        <f aca="false">D49/C49*100</f>
        <v>89.4666666666667</v>
      </c>
      <c r="F49" s="18"/>
    </row>
    <row r="50" customFormat="false" ht="30" hidden="false" customHeight="false" outlineLevel="0" collapsed="false">
      <c r="A50" s="11" t="s">
        <v>14</v>
      </c>
      <c r="B50" s="12" t="n">
        <v>0</v>
      </c>
      <c r="C50" s="12" t="n">
        <v>0</v>
      </c>
      <c r="D50" s="12" t="n">
        <v>0</v>
      </c>
      <c r="E50" s="12" t="e">
        <f aca="false">D50/C50*100</f>
        <v>#DIV/0!</v>
      </c>
      <c r="F50" s="13"/>
    </row>
    <row r="51" customFormat="false" ht="30" hidden="false" customHeight="false" outlineLevel="0" collapsed="false">
      <c r="A51" s="11" t="s">
        <v>15</v>
      </c>
      <c r="B51" s="12" t="n">
        <v>0</v>
      </c>
      <c r="C51" s="12" t="n">
        <v>0</v>
      </c>
      <c r="D51" s="12" t="n">
        <v>0</v>
      </c>
      <c r="E51" s="12" t="e">
        <f aca="false">D51/C51*100</f>
        <v>#DIV/0!</v>
      </c>
      <c r="F51" s="13"/>
    </row>
    <row r="52" customFormat="false" ht="60" hidden="false" customHeight="false" outlineLevel="0" collapsed="false">
      <c r="A52" s="11" t="s">
        <v>16</v>
      </c>
      <c r="B52" s="12" t="n">
        <v>300</v>
      </c>
      <c r="C52" s="12" t="n">
        <v>300</v>
      </c>
      <c r="D52" s="12" t="n">
        <v>268.4</v>
      </c>
      <c r="E52" s="12" t="n">
        <f aca="false">D52/C52*100</f>
        <v>89.4666666666667</v>
      </c>
      <c r="F52" s="13"/>
    </row>
    <row r="54" customFormat="false" ht="15" hidden="false" customHeight="false" outlineLevel="0" collapsed="false">
      <c r="A54" s="1" t="s">
        <v>28</v>
      </c>
    </row>
    <row r="55" customFormat="false" ht="15" hidden="false" customHeight="false" outlineLevel="0" collapsed="false">
      <c r="A55" s="1" t="s">
        <v>29</v>
      </c>
    </row>
    <row r="56" customFormat="false" ht="15" hidden="false" customHeight="false" outlineLevel="0" collapsed="false">
      <c r="A56" s="1" t="s">
        <v>30</v>
      </c>
    </row>
    <row r="57" customFormat="false" ht="15" hidden="false" customHeight="false" outlineLevel="0" collapsed="false">
      <c r="A57" s="1" t="s">
        <v>31</v>
      </c>
    </row>
    <row r="58" customFormat="false" ht="15" hidden="false" customHeight="false" outlineLevel="0" collapsed="false">
      <c r="A58" s="1" t="s">
        <v>32</v>
      </c>
    </row>
    <row r="153" customFormat="false" ht="15" hidden="false" customHeight="false" outlineLevel="0" collapsed="false">
      <c r="A153" s="1" t="s">
        <v>33</v>
      </c>
    </row>
  </sheetData>
  <mergeCells count="8">
    <mergeCell ref="A3:F3"/>
    <mergeCell ref="A4:F4"/>
    <mergeCell ref="A6:F6"/>
    <mergeCell ref="A7:F7"/>
    <mergeCell ref="A9:A10"/>
    <mergeCell ref="B9:C9"/>
    <mergeCell ref="E9:E10"/>
    <mergeCell ref="F9:F1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rowBreaks count="2" manualBreakCount="2">
    <brk id="38" man="true" max="16383" min="0"/>
    <brk id="58" man="true" max="16383" min="0"/>
  </rowBreaks>
</worksheet>
</file>

<file path=xl/worksheets/sheet2.xml><?xml version="1.0" encoding="utf-8"?>
<worksheet xmlns="http://schemas.openxmlformats.org/spreadsheetml/2006/main" xmlns:r="http://schemas.openxmlformats.org/officeDocument/2006/relationships">
  <sheetPr filterMode="false">
    <pageSetUpPr fitToPage="false"/>
  </sheetPr>
  <dimension ref="A2:H13"/>
  <sheetViews>
    <sheetView windowProtection="false" showFormulas="false" showGridLines="true" showRowColHeaders="true" showZeros="true" rightToLeft="false" tabSelected="false" showOutlineSymbols="true" defaultGridColor="true" view="pageBreakPreview" topLeftCell="A10" colorId="64" zoomScale="100" zoomScaleNormal="100" zoomScalePageLayoutView="100" workbookViewId="0">
      <selection pane="topLeft" activeCell="G14" activeCellId="0" sqref="G14"/>
    </sheetView>
  </sheetViews>
  <sheetFormatPr defaultRowHeight="15"/>
  <cols>
    <col collapsed="false" hidden="false" max="1" min="1" style="1" width="6.0765306122449"/>
    <col collapsed="false" hidden="false" max="2" min="2" style="1" width="16.7397959183673"/>
    <col collapsed="false" hidden="false" max="3" min="3" style="1" width="6.0765306122449"/>
    <col collapsed="false" hidden="false" max="6" min="4" style="1" width="7.29081632653061"/>
    <col collapsed="false" hidden="false" max="7" min="7" style="1" width="9.71938775510204"/>
    <col collapsed="false" hidden="false" max="8" min="8" style="1" width="21.5969387755102"/>
    <col collapsed="false" hidden="false" max="1025" min="9" style="1" width="7.29081632653061"/>
  </cols>
  <sheetData>
    <row r="2" customFormat="false" ht="15" hidden="false" customHeight="false" outlineLevel="0" collapsed="false">
      <c r="A2" s="2" t="s">
        <v>34</v>
      </c>
      <c r="B2" s="2"/>
      <c r="C2" s="2"/>
      <c r="D2" s="2"/>
      <c r="E2" s="2"/>
      <c r="F2" s="2"/>
      <c r="G2" s="2"/>
      <c r="H2" s="2"/>
    </row>
    <row r="4" customFormat="false" ht="42" hidden="false" customHeight="true" outlineLevel="0" collapsed="false">
      <c r="A4" s="6" t="s">
        <v>35</v>
      </c>
      <c r="B4" s="6" t="s">
        <v>36</v>
      </c>
      <c r="C4" s="6" t="s">
        <v>37</v>
      </c>
      <c r="D4" s="6" t="s">
        <v>38</v>
      </c>
      <c r="E4" s="6"/>
      <c r="F4" s="6"/>
      <c r="G4" s="6"/>
      <c r="H4" s="6" t="s">
        <v>39</v>
      </c>
    </row>
    <row r="5" customFormat="false" ht="75" hidden="false" customHeight="true" outlineLevel="0" collapsed="false">
      <c r="A5" s="6"/>
      <c r="B5" s="6"/>
      <c r="C5" s="6"/>
      <c r="D5" s="6" t="s">
        <v>40</v>
      </c>
      <c r="E5" s="6" t="s">
        <v>41</v>
      </c>
      <c r="F5" s="6"/>
      <c r="G5" s="6"/>
      <c r="H5" s="6"/>
    </row>
    <row r="6" customFormat="false" ht="15" hidden="false" customHeight="false" outlineLevel="0" collapsed="false">
      <c r="A6" s="6"/>
      <c r="B6" s="6"/>
      <c r="C6" s="6"/>
      <c r="D6" s="6"/>
      <c r="E6" s="11" t="s">
        <v>42</v>
      </c>
      <c r="F6" s="11" t="s">
        <v>43</v>
      </c>
      <c r="G6" s="11" t="s">
        <v>44</v>
      </c>
      <c r="H6" s="6"/>
    </row>
    <row r="7" customFormat="false" ht="15" hidden="false" customHeight="false" outlineLevel="0" collapsed="false">
      <c r="A7" s="13" t="n">
        <v>1</v>
      </c>
      <c r="B7" s="13" t="n">
        <v>2</v>
      </c>
      <c r="C7" s="13" t="n">
        <v>3</v>
      </c>
      <c r="D7" s="13" t="n">
        <v>4</v>
      </c>
      <c r="E7" s="13" t="n">
        <v>5</v>
      </c>
      <c r="F7" s="13" t="n">
        <v>6</v>
      </c>
      <c r="G7" s="13"/>
      <c r="H7" s="13" t="n">
        <v>7</v>
      </c>
    </row>
    <row r="8" customFormat="false" ht="150" hidden="false" customHeight="false" outlineLevel="0" collapsed="false">
      <c r="A8" s="19" t="n">
        <v>1</v>
      </c>
      <c r="B8" s="11" t="s">
        <v>45</v>
      </c>
      <c r="C8" s="13" t="s">
        <v>46</v>
      </c>
      <c r="D8" s="13" t="n">
        <v>123</v>
      </c>
      <c r="E8" s="13" t="n">
        <v>107.7</v>
      </c>
      <c r="F8" s="13" t="n">
        <v>107.7</v>
      </c>
      <c r="G8" s="20" t="n">
        <f aca="false">F8/E8*100</f>
        <v>100</v>
      </c>
      <c r="H8" s="13"/>
    </row>
    <row r="9" customFormat="false" ht="105" hidden="false" customHeight="false" outlineLevel="0" collapsed="false">
      <c r="A9" s="13" t="s">
        <v>47</v>
      </c>
      <c r="B9" s="11" t="s">
        <v>48</v>
      </c>
      <c r="C9" s="13" t="s">
        <v>49</v>
      </c>
      <c r="D9" s="13" t="n">
        <v>494.2</v>
      </c>
      <c r="E9" s="13" t="n">
        <v>510</v>
      </c>
      <c r="F9" s="13" t="n">
        <v>525.5</v>
      </c>
      <c r="G9" s="20" t="n">
        <v>100</v>
      </c>
      <c r="H9" s="13"/>
    </row>
    <row r="10" customFormat="false" ht="135" hidden="false" customHeight="false" outlineLevel="0" collapsed="false">
      <c r="A10" s="13" t="s">
        <v>50</v>
      </c>
      <c r="B10" s="11" t="s">
        <v>51</v>
      </c>
      <c r="C10" s="13" t="s">
        <v>46</v>
      </c>
      <c r="D10" s="13" t="n">
        <v>23.56</v>
      </c>
      <c r="E10" s="13" t="n">
        <v>23.6</v>
      </c>
      <c r="F10" s="13" t="n">
        <v>24.57</v>
      </c>
      <c r="G10" s="20" t="n">
        <v>100</v>
      </c>
      <c r="H10" s="13"/>
    </row>
    <row r="11" customFormat="false" ht="120" hidden="false" customHeight="false" outlineLevel="0" collapsed="false">
      <c r="A11" s="19" t="n">
        <v>3</v>
      </c>
      <c r="B11" s="11" t="s">
        <v>52</v>
      </c>
      <c r="C11" s="13" t="s">
        <v>46</v>
      </c>
      <c r="D11" s="13" t="n">
        <v>118</v>
      </c>
      <c r="E11" s="13" t="n">
        <v>103</v>
      </c>
      <c r="F11" s="13" t="n">
        <v>109</v>
      </c>
      <c r="G11" s="20" t="n">
        <v>100</v>
      </c>
      <c r="H11" s="13"/>
    </row>
    <row r="12" customFormat="false" ht="80.25" hidden="false" customHeight="true" outlineLevel="0" collapsed="false">
      <c r="A12" s="19" t="n">
        <v>4</v>
      </c>
      <c r="B12" s="11" t="s">
        <v>53</v>
      </c>
      <c r="C12" s="11" t="s">
        <v>54</v>
      </c>
      <c r="D12" s="13" t="n">
        <v>2195.5</v>
      </c>
      <c r="E12" s="13" t="n">
        <v>2484.7</v>
      </c>
      <c r="F12" s="13" t="n">
        <v>2484.7</v>
      </c>
      <c r="G12" s="20" t="n">
        <f aca="false">F12/E12*100</f>
        <v>100</v>
      </c>
      <c r="H12" s="11" t="s">
        <v>55</v>
      </c>
    </row>
    <row r="13" customFormat="false" ht="15" hidden="false" customHeight="false" outlineLevel="0" collapsed="false">
      <c r="F13" s="21" t="s">
        <v>56</v>
      </c>
      <c r="G13" s="21" t="n">
        <f aca="false">SUM(G8:G12)/5</f>
        <v>100</v>
      </c>
    </row>
  </sheetData>
  <mergeCells count="8">
    <mergeCell ref="A2:H2"/>
    <mergeCell ref="A4:A6"/>
    <mergeCell ref="B4:B6"/>
    <mergeCell ref="C4:C6"/>
    <mergeCell ref="D4:G4"/>
    <mergeCell ref="H4:H6"/>
    <mergeCell ref="D5:D6"/>
    <mergeCell ref="E5:G5"/>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3:P66"/>
  <sheetViews>
    <sheetView windowProtection="false"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44" activeCellId="0" sqref="B44"/>
    </sheetView>
  </sheetViews>
  <sheetFormatPr defaultRowHeight="15"/>
  <cols>
    <col collapsed="false" hidden="false" max="1" min="1" style="22" width="7.29081632653061"/>
    <col collapsed="false" hidden="false" max="2" min="2" style="22" width="16.7397959183673"/>
    <col collapsed="false" hidden="false" max="15" min="3" style="22" width="7.29081632653061"/>
    <col collapsed="false" hidden="false" max="16" min="16" style="22" width="9.71938775510204"/>
    <col collapsed="false" hidden="false" max="1025" min="17" style="22" width="7.29081632653061"/>
  </cols>
  <sheetData>
    <row r="3" customFormat="false" ht="15" hidden="false" customHeight="true" outlineLevel="0" collapsed="false">
      <c r="A3" s="23" t="s">
        <v>57</v>
      </c>
      <c r="B3" s="23"/>
      <c r="C3" s="23"/>
      <c r="D3" s="23"/>
      <c r="E3" s="23"/>
      <c r="F3" s="23"/>
      <c r="G3" s="23"/>
      <c r="H3" s="23"/>
      <c r="I3" s="23"/>
      <c r="J3" s="23"/>
      <c r="K3" s="23"/>
      <c r="L3" s="23"/>
      <c r="M3" s="23"/>
      <c r="N3" s="23"/>
      <c r="O3" s="23"/>
      <c r="P3" s="23"/>
    </row>
    <row r="4" customFormat="false" ht="17.25" hidden="false" customHeight="true" outlineLevel="0" collapsed="false">
      <c r="A4" s="23" t="s">
        <v>58</v>
      </c>
      <c r="B4" s="23"/>
      <c r="C4" s="23"/>
      <c r="D4" s="23"/>
      <c r="E4" s="23"/>
      <c r="F4" s="23"/>
      <c r="G4" s="23"/>
      <c r="H4" s="23"/>
      <c r="I4" s="23"/>
      <c r="J4" s="23"/>
      <c r="K4" s="23"/>
      <c r="L4" s="23"/>
      <c r="M4" s="23"/>
      <c r="N4" s="23"/>
      <c r="O4" s="23"/>
      <c r="P4" s="23"/>
    </row>
    <row r="5" customFormat="false" ht="15" hidden="false" customHeight="false" outlineLevel="0" collapsed="false">
      <c r="A5" s="24"/>
      <c r="B5" s="24"/>
      <c r="C5" s="24"/>
      <c r="D5" s="24"/>
    </row>
    <row r="6" customFormat="false" ht="15.75" hidden="false" customHeight="true" outlineLevel="0" collapsed="false">
      <c r="A6" s="23" t="s">
        <v>59</v>
      </c>
      <c r="B6" s="23"/>
      <c r="C6" s="23"/>
      <c r="D6" s="23"/>
      <c r="E6" s="23"/>
      <c r="F6" s="23"/>
      <c r="G6" s="23"/>
      <c r="H6" s="23"/>
      <c r="I6" s="23"/>
      <c r="J6" s="23"/>
      <c r="K6" s="23"/>
      <c r="L6" s="23"/>
      <c r="M6" s="23"/>
      <c r="N6" s="23"/>
      <c r="O6" s="23"/>
      <c r="P6" s="23"/>
    </row>
    <row r="7" customFormat="false" ht="15" hidden="false" customHeight="false" outlineLevel="0" collapsed="false">
      <c r="A7" s="24"/>
      <c r="B7" s="24"/>
      <c r="C7" s="24"/>
      <c r="D7" s="24"/>
    </row>
    <row r="8" customFormat="false" ht="60" hidden="false" customHeight="true" outlineLevel="0" collapsed="false">
      <c r="A8" s="6" t="s">
        <v>35</v>
      </c>
      <c r="B8" s="6" t="s">
        <v>60</v>
      </c>
      <c r="C8" s="6" t="s">
        <v>61</v>
      </c>
      <c r="D8" s="6" t="s">
        <v>62</v>
      </c>
      <c r="E8" s="6"/>
      <c r="F8" s="6"/>
      <c r="G8" s="6"/>
      <c r="H8" s="6"/>
      <c r="I8" s="6"/>
      <c r="J8" s="6"/>
      <c r="K8" s="6"/>
      <c r="L8" s="6"/>
      <c r="M8" s="6"/>
      <c r="N8" s="6"/>
      <c r="O8" s="6" t="s">
        <v>63</v>
      </c>
      <c r="P8" s="25" t="s">
        <v>64</v>
      </c>
    </row>
    <row r="9" customFormat="false" ht="15" hidden="false" customHeight="false" outlineLevel="0" collapsed="false">
      <c r="A9" s="6"/>
      <c r="B9" s="6"/>
      <c r="C9" s="6"/>
      <c r="D9" s="11" t="s">
        <v>65</v>
      </c>
      <c r="E9" s="11" t="s">
        <v>66</v>
      </c>
      <c r="F9" s="11" t="s">
        <v>67</v>
      </c>
      <c r="G9" s="11" t="s">
        <v>68</v>
      </c>
      <c r="H9" s="11" t="s">
        <v>69</v>
      </c>
      <c r="I9" s="11" t="s">
        <v>70</v>
      </c>
      <c r="J9" s="11" t="s">
        <v>71</v>
      </c>
      <c r="K9" s="11" t="s">
        <v>72</v>
      </c>
      <c r="L9" s="11" t="s">
        <v>73</v>
      </c>
      <c r="M9" s="11" t="s">
        <v>74</v>
      </c>
      <c r="N9" s="11" t="s">
        <v>75</v>
      </c>
      <c r="O9" s="6"/>
      <c r="P9" s="25"/>
    </row>
    <row r="10" customFormat="false" ht="15" hidden="false" customHeight="false" outlineLevel="0" collapsed="false">
      <c r="A10" s="26" t="n">
        <v>1</v>
      </c>
      <c r="B10" s="11" t="n">
        <v>2</v>
      </c>
      <c r="C10" s="11" t="n">
        <v>3</v>
      </c>
      <c r="D10" s="11" t="n">
        <v>4</v>
      </c>
      <c r="E10" s="26" t="n">
        <v>5</v>
      </c>
      <c r="F10" s="26" t="n">
        <v>6</v>
      </c>
      <c r="G10" s="26" t="n">
        <v>7</v>
      </c>
      <c r="H10" s="26" t="n">
        <v>8</v>
      </c>
      <c r="I10" s="26" t="n">
        <v>9</v>
      </c>
      <c r="J10" s="26" t="n">
        <v>10</v>
      </c>
      <c r="K10" s="26" t="n">
        <v>11</v>
      </c>
      <c r="L10" s="26" t="n">
        <v>12</v>
      </c>
      <c r="M10" s="26" t="n">
        <v>13</v>
      </c>
      <c r="N10" s="26" t="n">
        <v>14</v>
      </c>
      <c r="O10" s="26" t="n">
        <v>15</v>
      </c>
      <c r="P10" s="26"/>
    </row>
    <row r="11" customFormat="false" ht="45.75" hidden="false" customHeight="true" outlineLevel="0" collapsed="false">
      <c r="A11" s="27" t="n">
        <v>1</v>
      </c>
      <c r="B11" s="28" t="s">
        <v>76</v>
      </c>
      <c r="C11" s="28"/>
      <c r="D11" s="28"/>
      <c r="E11" s="28"/>
      <c r="F11" s="28"/>
      <c r="G11" s="28"/>
      <c r="H11" s="28"/>
      <c r="I11" s="28"/>
      <c r="J11" s="28"/>
      <c r="K11" s="28"/>
      <c r="L11" s="28"/>
      <c r="M11" s="28"/>
      <c r="N11" s="28"/>
      <c r="O11" s="28"/>
      <c r="P11" s="28"/>
    </row>
    <row r="12" customFormat="false" ht="15" hidden="false" customHeight="false" outlineLevel="0" collapsed="false">
      <c r="A12" s="27"/>
      <c r="B12" s="11" t="s">
        <v>77</v>
      </c>
      <c r="C12" s="11" t="s">
        <v>78</v>
      </c>
      <c r="D12" s="11" t="n">
        <v>104</v>
      </c>
      <c r="E12" s="26" t="n">
        <v>130</v>
      </c>
      <c r="F12" s="26" t="n">
        <v>137</v>
      </c>
      <c r="G12" s="26" t="n">
        <v>127</v>
      </c>
      <c r="H12" s="26" t="n">
        <v>128</v>
      </c>
      <c r="I12" s="26" t="n">
        <v>126</v>
      </c>
      <c r="J12" s="26" t="n">
        <v>130</v>
      </c>
      <c r="K12" s="26" t="n">
        <v>115</v>
      </c>
      <c r="L12" s="26" t="n">
        <v>103</v>
      </c>
      <c r="M12" s="26" t="n">
        <v>113</v>
      </c>
      <c r="N12" s="26" t="n">
        <v>138</v>
      </c>
      <c r="O12" s="26" t="n">
        <v>1492</v>
      </c>
      <c r="P12" s="26"/>
    </row>
    <row r="13" customFormat="false" ht="21.75" hidden="false" customHeight="true" outlineLevel="0" collapsed="false">
      <c r="A13" s="27"/>
      <c r="B13" s="11" t="s">
        <v>79</v>
      </c>
      <c r="C13" s="11" t="s">
        <v>78</v>
      </c>
      <c r="D13" s="11" t="n">
        <v>117.05</v>
      </c>
      <c r="E13" s="26" t="n">
        <v>125.09</v>
      </c>
      <c r="F13" s="26" t="n">
        <v>129.82</v>
      </c>
      <c r="G13" s="26" t="n">
        <v>128.75</v>
      </c>
      <c r="H13" s="26" t="n">
        <v>128.26</v>
      </c>
      <c r="I13" s="26" t="n">
        <v>126.61</v>
      </c>
      <c r="J13" s="26" t="n">
        <v>119.58</v>
      </c>
      <c r="K13" s="26" t="n">
        <v>110.53</v>
      </c>
      <c r="L13" s="26" t="n">
        <v>118.28</v>
      </c>
      <c r="M13" s="26" t="n">
        <v>132.53</v>
      </c>
      <c r="N13" s="26" t="n">
        <v>128.66</v>
      </c>
      <c r="O13" s="26" t="n">
        <v>1492.2</v>
      </c>
      <c r="P13" s="29" t="n">
        <v>100</v>
      </c>
    </row>
    <row r="14" customFormat="false" ht="43.5" hidden="false" customHeight="true" outlineLevel="0" collapsed="false">
      <c r="A14" s="27" t="n">
        <v>2</v>
      </c>
      <c r="B14" s="28" t="s">
        <v>80</v>
      </c>
      <c r="C14" s="28"/>
      <c r="D14" s="28" t="n">
        <v>117.05</v>
      </c>
      <c r="E14" s="28" t="n">
        <v>125.09</v>
      </c>
      <c r="F14" s="28" t="n">
        <v>129.82</v>
      </c>
      <c r="G14" s="28" t="n">
        <v>128.75</v>
      </c>
      <c r="H14" s="28" t="n">
        <v>128.26</v>
      </c>
      <c r="I14" s="28" t="n">
        <v>126.61</v>
      </c>
      <c r="J14" s="28" t="n">
        <v>119.58</v>
      </c>
      <c r="K14" s="28" t="n">
        <v>110.53</v>
      </c>
      <c r="L14" s="28" t="n">
        <v>118.28</v>
      </c>
      <c r="M14" s="28" t="n">
        <v>132.53</v>
      </c>
      <c r="N14" s="28" t="n">
        <v>128.66</v>
      </c>
      <c r="O14" s="28" t="n">
        <v>1492.2</v>
      </c>
      <c r="P14" s="28"/>
    </row>
    <row r="15" customFormat="false" ht="15" hidden="false" customHeight="false" outlineLevel="0" collapsed="false">
      <c r="A15" s="27"/>
      <c r="B15" s="11" t="s">
        <v>77</v>
      </c>
      <c r="C15" s="11" t="s">
        <v>78</v>
      </c>
      <c r="D15" s="11" t="n">
        <v>0</v>
      </c>
      <c r="E15" s="26" t="n">
        <v>0</v>
      </c>
      <c r="F15" s="26" t="n">
        <v>0</v>
      </c>
      <c r="G15" s="26" t="n">
        <v>0</v>
      </c>
      <c r="H15" s="26" t="n">
        <v>0</v>
      </c>
      <c r="I15" s="26" t="n">
        <v>0</v>
      </c>
      <c r="J15" s="26" t="n">
        <v>0</v>
      </c>
      <c r="K15" s="26" t="n">
        <v>20</v>
      </c>
      <c r="L15" s="26" t="n">
        <v>210</v>
      </c>
      <c r="M15" s="26" t="n">
        <v>0</v>
      </c>
      <c r="N15" s="26" t="n">
        <v>0</v>
      </c>
      <c r="O15" s="26" t="n">
        <v>230</v>
      </c>
      <c r="P15" s="26"/>
    </row>
    <row r="16" customFormat="false" ht="15" hidden="false" customHeight="false" outlineLevel="0" collapsed="false">
      <c r="A16" s="27"/>
      <c r="B16" s="11" t="s">
        <v>79</v>
      </c>
      <c r="C16" s="11" t="s">
        <v>78</v>
      </c>
      <c r="D16" s="11" t="n">
        <v>0</v>
      </c>
      <c r="E16" s="26" t="n">
        <v>0</v>
      </c>
      <c r="F16" s="26" t="n">
        <v>0</v>
      </c>
      <c r="G16" s="26" t="n">
        <v>0</v>
      </c>
      <c r="H16" s="26" t="n">
        <v>0</v>
      </c>
      <c r="I16" s="26" t="n">
        <v>0</v>
      </c>
      <c r="J16" s="26" t="n">
        <v>0</v>
      </c>
      <c r="K16" s="26" t="n">
        <v>20</v>
      </c>
      <c r="L16" s="26" t="n">
        <v>210</v>
      </c>
      <c r="M16" s="26" t="n">
        <v>5</v>
      </c>
      <c r="N16" s="26" t="n">
        <v>0</v>
      </c>
      <c r="O16" s="26" t="n">
        <v>235</v>
      </c>
      <c r="P16" s="29" t="n">
        <v>100</v>
      </c>
    </row>
    <row r="17" customFormat="false" ht="38.25" hidden="false" customHeight="true" outlineLevel="0" collapsed="false">
      <c r="A17" s="27" t="n">
        <v>3</v>
      </c>
      <c r="B17" s="28" t="s">
        <v>81</v>
      </c>
      <c r="C17" s="28"/>
      <c r="D17" s="28"/>
      <c r="E17" s="28"/>
      <c r="F17" s="28"/>
      <c r="G17" s="28"/>
      <c r="H17" s="28"/>
      <c r="I17" s="28"/>
      <c r="J17" s="28"/>
      <c r="K17" s="28"/>
      <c r="L17" s="28"/>
      <c r="M17" s="28"/>
      <c r="N17" s="28"/>
      <c r="O17" s="28"/>
      <c r="P17" s="28"/>
    </row>
    <row r="18" customFormat="false" ht="15" hidden="false" customHeight="false" outlineLevel="0" collapsed="false">
      <c r="A18" s="27"/>
      <c r="B18" s="11" t="s">
        <v>77</v>
      </c>
      <c r="C18" s="11" t="s">
        <v>78</v>
      </c>
      <c r="D18" s="11" t="n">
        <v>0</v>
      </c>
      <c r="E18" s="26" t="n">
        <v>0</v>
      </c>
      <c r="F18" s="26" t="n">
        <v>0</v>
      </c>
      <c r="G18" s="26" t="n">
        <v>0</v>
      </c>
      <c r="H18" s="26" t="n">
        <v>0</v>
      </c>
      <c r="I18" s="26" t="n">
        <v>0</v>
      </c>
      <c r="J18" s="26" t="n">
        <v>0</v>
      </c>
      <c r="K18" s="26" t="n">
        <v>100</v>
      </c>
      <c r="L18" s="26" t="n">
        <v>740</v>
      </c>
      <c r="M18" s="26" t="n">
        <v>100</v>
      </c>
      <c r="N18" s="26" t="n">
        <v>0</v>
      </c>
      <c r="O18" s="26" t="n">
        <v>940</v>
      </c>
      <c r="P18" s="26"/>
    </row>
    <row r="19" customFormat="false" ht="15" hidden="false" customHeight="false" outlineLevel="0" collapsed="false">
      <c r="A19" s="27"/>
      <c r="B19" s="11" t="s">
        <v>79</v>
      </c>
      <c r="C19" s="11" t="s">
        <v>78</v>
      </c>
      <c r="D19" s="11" t="n">
        <v>0</v>
      </c>
      <c r="E19" s="26" t="n">
        <v>0</v>
      </c>
      <c r="F19" s="26" t="n">
        <v>0</v>
      </c>
      <c r="G19" s="26" t="n">
        <v>0</v>
      </c>
      <c r="H19" s="26" t="n">
        <v>0</v>
      </c>
      <c r="I19" s="26" t="n">
        <v>0</v>
      </c>
      <c r="J19" s="26" t="n">
        <v>0</v>
      </c>
      <c r="K19" s="26" t="n">
        <v>0</v>
      </c>
      <c r="L19" s="26" t="n">
        <v>840</v>
      </c>
      <c r="M19" s="26" t="n">
        <v>2218.7</v>
      </c>
      <c r="N19" s="25" t="s">
        <v>82</v>
      </c>
      <c r="O19" s="26" t="n">
        <v>3058.7</v>
      </c>
      <c r="P19" s="29" t="n">
        <v>100</v>
      </c>
    </row>
    <row r="20" customFormat="false" ht="48.75" hidden="false" customHeight="true" outlineLevel="0" collapsed="false">
      <c r="A20" s="27" t="n">
        <v>4</v>
      </c>
      <c r="B20" s="28" t="s">
        <v>83</v>
      </c>
      <c r="C20" s="28"/>
      <c r="D20" s="28"/>
      <c r="E20" s="28"/>
      <c r="F20" s="28"/>
      <c r="G20" s="28"/>
      <c r="H20" s="28"/>
      <c r="I20" s="28"/>
      <c r="J20" s="28"/>
      <c r="K20" s="28"/>
      <c r="L20" s="28"/>
      <c r="M20" s="28"/>
      <c r="N20" s="28"/>
      <c r="O20" s="28"/>
      <c r="P20" s="28"/>
    </row>
    <row r="21" customFormat="false" ht="15" hidden="false" customHeight="false" outlineLevel="0" collapsed="false">
      <c r="A21" s="27"/>
      <c r="B21" s="11" t="s">
        <v>77</v>
      </c>
      <c r="C21" s="11" t="s">
        <v>78</v>
      </c>
      <c r="D21" s="11" t="n">
        <v>0</v>
      </c>
      <c r="E21" s="26" t="n">
        <v>0</v>
      </c>
      <c r="F21" s="26" t="n">
        <v>0</v>
      </c>
      <c r="G21" s="26" t="n">
        <v>0</v>
      </c>
      <c r="H21" s="26" t="n">
        <v>0</v>
      </c>
      <c r="I21" s="26" t="n">
        <v>0</v>
      </c>
      <c r="J21" s="26" t="n">
        <v>200</v>
      </c>
      <c r="K21" s="26" t="n">
        <v>320</v>
      </c>
      <c r="L21" s="26" t="n">
        <v>400</v>
      </c>
      <c r="M21" s="26" t="n">
        <v>565</v>
      </c>
      <c r="N21" s="26" t="n">
        <v>0</v>
      </c>
      <c r="O21" s="26" t="n">
        <v>1485</v>
      </c>
      <c r="P21" s="26"/>
    </row>
    <row r="22" customFormat="false" ht="15" hidden="false" customHeight="false" outlineLevel="0" collapsed="false">
      <c r="A22" s="27"/>
      <c r="B22" s="11" t="s">
        <v>79</v>
      </c>
      <c r="C22" s="11" t="s">
        <v>78</v>
      </c>
      <c r="D22" s="11" t="n">
        <v>0</v>
      </c>
      <c r="E22" s="26" t="n">
        <v>0</v>
      </c>
      <c r="F22" s="26" t="n">
        <v>0</v>
      </c>
      <c r="G22" s="26" t="n">
        <v>0</v>
      </c>
      <c r="H22" s="26" t="n">
        <v>0</v>
      </c>
      <c r="I22" s="26" t="n">
        <v>0</v>
      </c>
      <c r="J22" s="26" t="n">
        <v>67</v>
      </c>
      <c r="K22" s="26" t="n">
        <v>563</v>
      </c>
      <c r="L22" s="26" t="n">
        <v>400</v>
      </c>
      <c r="M22" s="26" t="n">
        <v>1895</v>
      </c>
      <c r="N22" s="26" t="n">
        <v>1794.67</v>
      </c>
      <c r="O22" s="26" t="n">
        <v>4719.67</v>
      </c>
      <c r="P22" s="29" t="n">
        <v>100</v>
      </c>
    </row>
    <row r="23" customFormat="false" ht="57" hidden="false" customHeight="true" outlineLevel="0" collapsed="false">
      <c r="A23" s="27" t="n">
        <v>5</v>
      </c>
      <c r="B23" s="28" t="s">
        <v>84</v>
      </c>
      <c r="C23" s="28"/>
      <c r="D23" s="28"/>
      <c r="E23" s="28"/>
      <c r="F23" s="28"/>
      <c r="G23" s="28"/>
      <c r="H23" s="28"/>
      <c r="I23" s="28"/>
      <c r="J23" s="28"/>
      <c r="K23" s="28"/>
      <c r="L23" s="28"/>
      <c r="M23" s="28"/>
      <c r="N23" s="28"/>
      <c r="O23" s="28"/>
      <c r="P23" s="28"/>
    </row>
    <row r="24" customFormat="false" ht="15" hidden="false" customHeight="false" outlineLevel="0" collapsed="false">
      <c r="A24" s="27"/>
      <c r="B24" s="11" t="s">
        <v>77</v>
      </c>
      <c r="C24" s="11" t="s">
        <v>85</v>
      </c>
      <c r="D24" s="11" t="n">
        <v>3325</v>
      </c>
      <c r="E24" s="26" t="n">
        <v>3325</v>
      </c>
      <c r="F24" s="26" t="n">
        <v>3325</v>
      </c>
      <c r="G24" s="26" t="n">
        <v>3325</v>
      </c>
      <c r="H24" s="26" t="n">
        <v>3325</v>
      </c>
      <c r="I24" s="26" t="n">
        <v>3325</v>
      </c>
      <c r="J24" s="26" t="n">
        <v>3325</v>
      </c>
      <c r="K24" s="26" t="n">
        <v>3325</v>
      </c>
      <c r="L24" s="26" t="n">
        <v>3325</v>
      </c>
      <c r="M24" s="26" t="n">
        <v>3325</v>
      </c>
      <c r="N24" s="26" t="n">
        <v>3325</v>
      </c>
      <c r="O24" s="26" t="n">
        <v>3325</v>
      </c>
      <c r="P24" s="26"/>
    </row>
    <row r="25" customFormat="false" ht="15" hidden="false" customHeight="false" outlineLevel="0" collapsed="false">
      <c r="A25" s="27"/>
      <c r="B25" s="11" t="s">
        <v>79</v>
      </c>
      <c r="C25" s="11" t="s">
        <v>85</v>
      </c>
      <c r="D25" s="11" t="n">
        <v>3325</v>
      </c>
      <c r="E25" s="26" t="n">
        <v>3325</v>
      </c>
      <c r="F25" s="26" t="n">
        <v>3325</v>
      </c>
      <c r="G25" s="26" t="n">
        <v>3325</v>
      </c>
      <c r="H25" s="26" t="n">
        <v>3325</v>
      </c>
      <c r="I25" s="26" t="n">
        <v>3692.3</v>
      </c>
      <c r="J25" s="26" t="n">
        <v>3692.3</v>
      </c>
      <c r="K25" s="26" t="n">
        <v>3692.3</v>
      </c>
      <c r="L25" s="26" t="n">
        <v>3692.3</v>
      </c>
      <c r="M25" s="26" t="n">
        <v>3692.3</v>
      </c>
      <c r="N25" s="26" t="n">
        <v>3692.3</v>
      </c>
      <c r="O25" s="26" t="n">
        <v>3692.3</v>
      </c>
      <c r="P25" s="29" t="n">
        <v>100</v>
      </c>
    </row>
    <row r="26" customFormat="false" ht="57" hidden="false" customHeight="true" outlineLevel="0" collapsed="false">
      <c r="A26" s="27" t="n">
        <v>6</v>
      </c>
      <c r="B26" s="28" t="s">
        <v>86</v>
      </c>
      <c r="C26" s="28"/>
      <c r="D26" s="28"/>
      <c r="E26" s="28"/>
      <c r="F26" s="28"/>
      <c r="G26" s="28"/>
      <c r="H26" s="28"/>
      <c r="I26" s="28"/>
      <c r="J26" s="28"/>
      <c r="K26" s="28"/>
      <c r="L26" s="28"/>
      <c r="M26" s="28"/>
      <c r="N26" s="28"/>
      <c r="O26" s="28"/>
      <c r="P26" s="28"/>
    </row>
    <row r="27" customFormat="false" ht="18" hidden="false" customHeight="true" outlineLevel="0" collapsed="false">
      <c r="A27" s="27"/>
      <c r="B27" s="11" t="s">
        <v>77</v>
      </c>
      <c r="C27" s="11" t="s">
        <v>87</v>
      </c>
      <c r="D27" s="11" t="n">
        <v>1</v>
      </c>
      <c r="E27" s="26" t="n">
        <v>1</v>
      </c>
      <c r="F27" s="30" t="n">
        <v>1</v>
      </c>
      <c r="G27" s="30" t="n">
        <v>2</v>
      </c>
      <c r="H27" s="30" t="n">
        <v>1</v>
      </c>
      <c r="I27" s="25" t="s">
        <v>82</v>
      </c>
      <c r="J27" s="25" t="s">
        <v>82</v>
      </c>
      <c r="K27" s="30" t="n">
        <v>2</v>
      </c>
      <c r="L27" s="26" t="n">
        <v>1</v>
      </c>
      <c r="M27" s="26" t="n">
        <v>1</v>
      </c>
      <c r="N27" s="26" t="n">
        <v>1</v>
      </c>
      <c r="O27" s="26" t="n">
        <v>11</v>
      </c>
      <c r="P27" s="26"/>
    </row>
    <row r="28" customFormat="false" ht="15" hidden="false" customHeight="false" outlineLevel="0" collapsed="false">
      <c r="A28" s="27"/>
      <c r="B28" s="11" t="s">
        <v>79</v>
      </c>
      <c r="C28" s="11" t="s">
        <v>87</v>
      </c>
      <c r="D28" s="11" t="n">
        <v>1</v>
      </c>
      <c r="E28" s="26" t="n">
        <v>1</v>
      </c>
      <c r="F28" s="30" t="n">
        <v>1</v>
      </c>
      <c r="G28" s="30" t="n">
        <v>2</v>
      </c>
      <c r="H28" s="25" t="s">
        <v>82</v>
      </c>
      <c r="I28" s="30" t="n">
        <v>1</v>
      </c>
      <c r="J28" s="25" t="s">
        <v>82</v>
      </c>
      <c r="K28" s="30" t="n">
        <v>2</v>
      </c>
      <c r="L28" s="26" t="n">
        <v>1</v>
      </c>
      <c r="M28" s="26" t="n">
        <v>1</v>
      </c>
      <c r="N28" s="26" t="n">
        <v>1</v>
      </c>
      <c r="O28" s="26" t="n">
        <v>11</v>
      </c>
      <c r="P28" s="29" t="n">
        <f aca="false">O28/O27*100</f>
        <v>100</v>
      </c>
    </row>
    <row r="29" customFormat="false" ht="39" hidden="false" customHeight="true" outlineLevel="0" collapsed="false">
      <c r="A29" s="27" t="n">
        <v>7</v>
      </c>
      <c r="B29" s="28" t="s">
        <v>88</v>
      </c>
      <c r="C29" s="28"/>
      <c r="D29" s="28"/>
      <c r="E29" s="28"/>
      <c r="F29" s="28"/>
      <c r="G29" s="28"/>
      <c r="H29" s="28"/>
      <c r="I29" s="28"/>
      <c r="J29" s="28"/>
      <c r="K29" s="28"/>
      <c r="L29" s="28"/>
      <c r="M29" s="28"/>
      <c r="N29" s="28"/>
      <c r="O29" s="28"/>
      <c r="P29" s="28"/>
    </row>
    <row r="30" customFormat="false" ht="30" hidden="false" customHeight="false" outlineLevel="0" collapsed="false">
      <c r="A30" s="27"/>
      <c r="B30" s="11" t="s">
        <v>77</v>
      </c>
      <c r="C30" s="11" t="s">
        <v>89</v>
      </c>
      <c r="D30" s="11" t="n">
        <v>4.7</v>
      </c>
      <c r="E30" s="26" t="n">
        <v>4.6</v>
      </c>
      <c r="F30" s="26" t="n">
        <v>4.9</v>
      </c>
      <c r="G30" s="26" t="n">
        <v>4.5</v>
      </c>
      <c r="H30" s="26" t="n">
        <v>4.7</v>
      </c>
      <c r="I30" s="26" t="n">
        <v>4.3</v>
      </c>
      <c r="J30" s="26" t="n">
        <v>4.1</v>
      </c>
      <c r="K30" s="26" t="n">
        <v>4.7</v>
      </c>
      <c r="L30" s="26" t="n">
        <v>4.3</v>
      </c>
      <c r="M30" s="26" t="n">
        <v>3.5</v>
      </c>
      <c r="N30" s="26" t="n">
        <v>3.7</v>
      </c>
      <c r="O30" s="26" t="n">
        <v>51.5</v>
      </c>
      <c r="P30" s="26"/>
    </row>
    <row r="31" customFormat="false" ht="30" hidden="false" customHeight="false" outlineLevel="0" collapsed="false">
      <c r="A31" s="27"/>
      <c r="B31" s="11" t="s">
        <v>79</v>
      </c>
      <c r="C31" s="11" t="s">
        <v>90</v>
      </c>
      <c r="D31" s="11" t="n">
        <v>4.7</v>
      </c>
      <c r="E31" s="26" t="n">
        <v>4.6</v>
      </c>
      <c r="F31" s="26" t="n">
        <v>4.9</v>
      </c>
      <c r="G31" s="26" t="n">
        <v>4.5</v>
      </c>
      <c r="H31" s="26" t="n">
        <v>4.7</v>
      </c>
      <c r="I31" s="26" t="n">
        <v>4.3</v>
      </c>
      <c r="J31" s="26" t="n">
        <v>4.1</v>
      </c>
      <c r="K31" s="26" t="n">
        <v>4.7</v>
      </c>
      <c r="L31" s="26" t="n">
        <v>4.3</v>
      </c>
      <c r="M31" s="26" t="n">
        <v>3.5</v>
      </c>
      <c r="N31" s="26" t="n">
        <v>3.7</v>
      </c>
      <c r="O31" s="26" t="n">
        <v>51.5</v>
      </c>
      <c r="P31" s="29" t="n">
        <f aca="false">O31/O30*100</f>
        <v>100</v>
      </c>
    </row>
    <row r="32" customFormat="false" ht="55.5" hidden="false" customHeight="true" outlineLevel="0" collapsed="false">
      <c r="A32" s="27" t="n">
        <v>8</v>
      </c>
      <c r="B32" s="28" t="s">
        <v>91</v>
      </c>
      <c r="C32" s="28"/>
      <c r="D32" s="28"/>
      <c r="E32" s="28"/>
      <c r="F32" s="28"/>
      <c r="G32" s="28"/>
      <c r="H32" s="28"/>
      <c r="I32" s="28"/>
      <c r="J32" s="28"/>
      <c r="K32" s="28"/>
      <c r="L32" s="28"/>
      <c r="M32" s="28"/>
      <c r="N32" s="28"/>
      <c r="O32" s="28"/>
      <c r="P32" s="28"/>
    </row>
    <row r="33" customFormat="false" ht="24" hidden="false" customHeight="true" outlineLevel="0" collapsed="false">
      <c r="A33" s="27"/>
      <c r="B33" s="11" t="s">
        <v>77</v>
      </c>
      <c r="C33" s="11" t="s">
        <v>49</v>
      </c>
      <c r="D33" s="11" t="n">
        <v>11.6</v>
      </c>
      <c r="E33" s="26" t="n">
        <v>23.1</v>
      </c>
      <c r="F33" s="26" t="n">
        <v>34.7</v>
      </c>
      <c r="G33" s="26" t="n">
        <v>46.2</v>
      </c>
      <c r="H33" s="26" t="n">
        <v>57.8</v>
      </c>
      <c r="I33" s="26" t="n">
        <v>69.4</v>
      </c>
      <c r="J33" s="26" t="n">
        <v>80.9</v>
      </c>
      <c r="K33" s="26" t="n">
        <v>92.5</v>
      </c>
      <c r="L33" s="26" t="n">
        <v>104</v>
      </c>
      <c r="M33" s="25" t="n">
        <v>115.6</v>
      </c>
      <c r="N33" s="25" t="n">
        <v>127.1</v>
      </c>
      <c r="O33" s="25" t="n">
        <v>138.7</v>
      </c>
      <c r="P33" s="26"/>
    </row>
    <row r="34" customFormat="false" ht="15" hidden="false" customHeight="false" outlineLevel="0" collapsed="false">
      <c r="A34" s="27"/>
      <c r="B34" s="11" t="s">
        <v>79</v>
      </c>
      <c r="C34" s="11" t="s">
        <v>49</v>
      </c>
      <c r="D34" s="11" t="n">
        <v>23.8</v>
      </c>
      <c r="E34" s="26" t="n">
        <v>36.1</v>
      </c>
      <c r="F34" s="26" t="n">
        <v>49.7</v>
      </c>
      <c r="G34" s="26" t="n">
        <v>62.9</v>
      </c>
      <c r="H34" s="26" t="n">
        <v>73.9</v>
      </c>
      <c r="I34" s="26" t="n">
        <v>89.3</v>
      </c>
      <c r="J34" s="26" t="n">
        <v>101.8</v>
      </c>
      <c r="K34" s="26" t="n">
        <v>112.2</v>
      </c>
      <c r="L34" s="26" t="n">
        <v>104</v>
      </c>
      <c r="M34" s="25" t="n">
        <v>130</v>
      </c>
      <c r="N34" s="25" t="n">
        <v>130</v>
      </c>
      <c r="O34" s="25" t="n">
        <v>171.6</v>
      </c>
      <c r="P34" s="29" t="n">
        <v>100</v>
      </c>
    </row>
    <row r="35" customFormat="false" ht="51" hidden="false" customHeight="true" outlineLevel="0" collapsed="false">
      <c r="A35" s="27" t="n">
        <v>9</v>
      </c>
      <c r="B35" s="28" t="s">
        <v>92</v>
      </c>
      <c r="C35" s="28"/>
      <c r="D35" s="28"/>
      <c r="E35" s="28"/>
      <c r="F35" s="28"/>
      <c r="G35" s="28"/>
      <c r="H35" s="28"/>
      <c r="I35" s="28"/>
      <c r="J35" s="28"/>
      <c r="K35" s="28"/>
      <c r="L35" s="28"/>
      <c r="M35" s="28"/>
      <c r="N35" s="28"/>
      <c r="O35" s="28"/>
      <c r="P35" s="28"/>
    </row>
    <row r="36" customFormat="false" ht="15" hidden="false" customHeight="false" outlineLevel="0" collapsed="false">
      <c r="A36" s="27"/>
      <c r="B36" s="11" t="s">
        <v>77</v>
      </c>
      <c r="C36" s="11" t="s">
        <v>46</v>
      </c>
      <c r="D36" s="11" t="n">
        <v>0</v>
      </c>
      <c r="E36" s="26" t="n">
        <v>0</v>
      </c>
      <c r="F36" s="26" t="n">
        <v>0</v>
      </c>
      <c r="G36" s="26" t="n">
        <v>0</v>
      </c>
      <c r="H36" s="26" t="n">
        <v>0</v>
      </c>
      <c r="I36" s="26" t="n">
        <v>0</v>
      </c>
      <c r="J36" s="26" t="n">
        <v>0</v>
      </c>
      <c r="K36" s="26" t="n">
        <v>0</v>
      </c>
      <c r="L36" s="26" t="n">
        <v>0</v>
      </c>
      <c r="M36" s="25" t="n">
        <v>0</v>
      </c>
      <c r="N36" s="25" t="n">
        <v>0</v>
      </c>
      <c r="O36" s="25" t="n">
        <v>0.12</v>
      </c>
      <c r="P36" s="26"/>
    </row>
    <row r="37" customFormat="false" ht="15" hidden="false" customHeight="false" outlineLevel="0" collapsed="false">
      <c r="A37" s="27"/>
      <c r="B37" s="11" t="s">
        <v>79</v>
      </c>
      <c r="C37" s="11" t="s">
        <v>46</v>
      </c>
      <c r="D37" s="11" t="n">
        <v>0</v>
      </c>
      <c r="E37" s="26" t="n">
        <v>0</v>
      </c>
      <c r="F37" s="26" t="n">
        <v>0</v>
      </c>
      <c r="G37" s="26" t="n">
        <v>0</v>
      </c>
      <c r="H37" s="26" t="n">
        <v>0</v>
      </c>
      <c r="I37" s="26" t="n">
        <v>0</v>
      </c>
      <c r="J37" s="26" t="n">
        <v>0</v>
      </c>
      <c r="K37" s="26" t="n">
        <v>0</v>
      </c>
      <c r="L37" s="26" t="n">
        <v>0</v>
      </c>
      <c r="M37" s="25" t="n">
        <v>0</v>
      </c>
      <c r="N37" s="25" t="n">
        <v>0</v>
      </c>
      <c r="O37" s="25" t="n">
        <v>0.12</v>
      </c>
      <c r="P37" s="29" t="n">
        <f aca="false">O37/O36*100</f>
        <v>100</v>
      </c>
    </row>
    <row r="38" customFormat="false" ht="48" hidden="false" customHeight="true" outlineLevel="0" collapsed="false">
      <c r="A38" s="27" t="n">
        <v>10</v>
      </c>
      <c r="B38" s="28" t="s">
        <v>93</v>
      </c>
      <c r="C38" s="28"/>
      <c r="D38" s="28"/>
      <c r="E38" s="28"/>
      <c r="F38" s="28"/>
      <c r="G38" s="28"/>
      <c r="H38" s="28"/>
      <c r="I38" s="28"/>
      <c r="J38" s="28"/>
      <c r="K38" s="28"/>
      <c r="L38" s="28"/>
      <c r="M38" s="28"/>
      <c r="N38" s="28"/>
      <c r="O38" s="28"/>
      <c r="P38" s="28"/>
    </row>
    <row r="39" customFormat="false" ht="15" hidden="false" customHeight="false" outlineLevel="0" collapsed="false">
      <c r="A39" s="27"/>
      <c r="B39" s="11" t="s">
        <v>77</v>
      </c>
      <c r="C39" s="11" t="s">
        <v>49</v>
      </c>
      <c r="D39" s="11" t="n">
        <v>0</v>
      </c>
      <c r="E39" s="26" t="n">
        <v>0</v>
      </c>
      <c r="F39" s="26" t="n">
        <v>0</v>
      </c>
      <c r="G39" s="26" t="n">
        <v>0</v>
      </c>
      <c r="H39" s="26" t="n">
        <v>1</v>
      </c>
      <c r="I39" s="26" t="n">
        <v>0</v>
      </c>
      <c r="J39" s="26" t="n">
        <v>0</v>
      </c>
      <c r="K39" s="26" t="n">
        <v>0</v>
      </c>
      <c r="L39" s="26" t="n">
        <v>1</v>
      </c>
      <c r="M39" s="26" t="n">
        <v>0</v>
      </c>
      <c r="N39" s="26" t="n">
        <v>0</v>
      </c>
      <c r="O39" s="26" t="n">
        <v>35</v>
      </c>
      <c r="P39" s="26"/>
    </row>
    <row r="40" customFormat="false" ht="15" hidden="false" customHeight="false" outlineLevel="0" collapsed="false">
      <c r="A40" s="27"/>
      <c r="B40" s="11" t="s">
        <v>79</v>
      </c>
      <c r="C40" s="11" t="s">
        <v>49</v>
      </c>
      <c r="D40" s="11" t="n">
        <v>0</v>
      </c>
      <c r="E40" s="26" t="n">
        <v>0</v>
      </c>
      <c r="F40" s="26" t="n">
        <v>0</v>
      </c>
      <c r="G40" s="26" t="n">
        <v>0</v>
      </c>
      <c r="H40" s="26" t="n">
        <v>0</v>
      </c>
      <c r="I40" s="26" t="n">
        <v>0</v>
      </c>
      <c r="J40" s="26" t="n">
        <v>0</v>
      </c>
      <c r="K40" s="26" t="n">
        <v>0</v>
      </c>
      <c r="L40" s="26" t="n">
        <v>0</v>
      </c>
      <c r="M40" s="26" t="n">
        <v>0</v>
      </c>
      <c r="N40" s="26" t="n">
        <v>0</v>
      </c>
      <c r="O40" s="26" t="n">
        <v>35</v>
      </c>
      <c r="P40" s="29" t="n">
        <f aca="false">O40/O39*100</f>
        <v>100</v>
      </c>
    </row>
    <row r="41" customFormat="false" ht="39.6" hidden="false" customHeight="true" outlineLevel="0" collapsed="false">
      <c r="A41" s="27" t="n">
        <v>11</v>
      </c>
      <c r="B41" s="28" t="s">
        <v>94</v>
      </c>
      <c r="C41" s="28"/>
      <c r="D41" s="28"/>
      <c r="E41" s="28"/>
      <c r="F41" s="28"/>
      <c r="G41" s="28"/>
      <c r="H41" s="28"/>
      <c r="I41" s="28"/>
      <c r="J41" s="28"/>
      <c r="K41" s="28"/>
      <c r="L41" s="28"/>
      <c r="M41" s="28"/>
      <c r="N41" s="28"/>
      <c r="O41" s="28"/>
      <c r="P41" s="28"/>
    </row>
    <row r="42" customFormat="false" ht="15" hidden="false" customHeight="false" outlineLevel="0" collapsed="false">
      <c r="A42" s="27"/>
      <c r="B42" s="11" t="s">
        <v>77</v>
      </c>
      <c r="C42" s="11" t="s">
        <v>46</v>
      </c>
      <c r="D42" s="11" t="n">
        <v>32.6</v>
      </c>
      <c r="E42" s="26" t="n">
        <v>32.6</v>
      </c>
      <c r="F42" s="26" t="n">
        <v>32.6</v>
      </c>
      <c r="G42" s="26" t="n">
        <v>32.6</v>
      </c>
      <c r="H42" s="26" t="n">
        <v>32.6</v>
      </c>
      <c r="I42" s="26" t="n">
        <v>32.6</v>
      </c>
      <c r="J42" s="26" t="n">
        <v>32.6</v>
      </c>
      <c r="K42" s="26" t="n">
        <v>32.6</v>
      </c>
      <c r="L42" s="26" t="n">
        <v>32.6</v>
      </c>
      <c r="M42" s="26" t="n">
        <v>32.6</v>
      </c>
      <c r="N42" s="26" t="n">
        <v>32.6</v>
      </c>
      <c r="O42" s="26" t="n">
        <v>32.6</v>
      </c>
      <c r="P42" s="26"/>
    </row>
    <row r="43" customFormat="false" ht="15" hidden="false" customHeight="false" outlineLevel="0" collapsed="false">
      <c r="A43" s="27"/>
      <c r="B43" s="11" t="s">
        <v>79</v>
      </c>
      <c r="C43" s="11" t="s">
        <v>46</v>
      </c>
      <c r="D43" s="11" t="n">
        <v>32.6</v>
      </c>
      <c r="E43" s="26" t="n">
        <v>32.6</v>
      </c>
      <c r="F43" s="26" t="n">
        <v>32.6</v>
      </c>
      <c r="G43" s="26" t="n">
        <v>32.6</v>
      </c>
      <c r="H43" s="26" t="n">
        <v>32.6</v>
      </c>
      <c r="I43" s="26" t="n">
        <v>32.6</v>
      </c>
      <c r="J43" s="26" t="n">
        <v>32.6</v>
      </c>
      <c r="K43" s="26" t="n">
        <v>32.6</v>
      </c>
      <c r="L43" s="26" t="n">
        <v>32.6</v>
      </c>
      <c r="M43" s="26" t="n">
        <v>32.6</v>
      </c>
      <c r="N43" s="26" t="n">
        <v>32.6</v>
      </c>
      <c r="O43" s="26" t="n">
        <v>32.6</v>
      </c>
      <c r="P43" s="29" t="n">
        <f aca="false">O43/O42*100</f>
        <v>100</v>
      </c>
    </row>
    <row r="44" customFormat="false" ht="42" hidden="false" customHeight="true" outlineLevel="0" collapsed="false">
      <c r="A44" s="27" t="n">
        <v>12</v>
      </c>
      <c r="B44" s="28" t="s">
        <v>95</v>
      </c>
      <c r="C44" s="28"/>
      <c r="D44" s="28"/>
      <c r="E44" s="28"/>
      <c r="F44" s="28"/>
      <c r="G44" s="28"/>
      <c r="H44" s="28"/>
      <c r="I44" s="28"/>
      <c r="J44" s="28"/>
      <c r="K44" s="28"/>
      <c r="L44" s="28"/>
      <c r="M44" s="28"/>
      <c r="N44" s="28"/>
      <c r="O44" s="28"/>
      <c r="P44" s="28"/>
    </row>
    <row r="45" customFormat="false" ht="15" hidden="false" customHeight="false" outlineLevel="0" collapsed="false">
      <c r="A45" s="27"/>
      <c r="B45" s="11" t="s">
        <v>77</v>
      </c>
      <c r="C45" s="11" t="s">
        <v>49</v>
      </c>
      <c r="D45" s="11" t="s">
        <v>82</v>
      </c>
      <c r="E45" s="26" t="s">
        <v>82</v>
      </c>
      <c r="F45" s="26" t="n">
        <v>1</v>
      </c>
      <c r="G45" s="26" t="n">
        <v>1</v>
      </c>
      <c r="H45" s="26" t="n">
        <v>1</v>
      </c>
      <c r="I45" s="26" t="n">
        <v>1</v>
      </c>
      <c r="J45" s="26" t="n">
        <v>1</v>
      </c>
      <c r="K45" s="26" t="s">
        <v>82</v>
      </c>
      <c r="L45" s="26" t="n">
        <v>1</v>
      </c>
      <c r="M45" s="26" t="n">
        <v>1</v>
      </c>
      <c r="N45" s="26" t="s">
        <v>82</v>
      </c>
      <c r="O45" s="26" t="n">
        <v>26</v>
      </c>
      <c r="P45" s="26"/>
    </row>
    <row r="46" customFormat="false" ht="15" hidden="false" customHeight="false" outlineLevel="0" collapsed="false">
      <c r="A46" s="27"/>
      <c r="B46" s="11" t="s">
        <v>79</v>
      </c>
      <c r="C46" s="11" t="s">
        <v>49</v>
      </c>
      <c r="D46" s="11" t="s">
        <v>82</v>
      </c>
      <c r="E46" s="26" t="s">
        <v>82</v>
      </c>
      <c r="F46" s="26" t="n">
        <v>1</v>
      </c>
      <c r="G46" s="26" t="n">
        <v>1</v>
      </c>
      <c r="H46" s="26" t="n">
        <v>1</v>
      </c>
      <c r="I46" s="26" t="n">
        <v>1</v>
      </c>
      <c r="J46" s="26" t="n">
        <v>1</v>
      </c>
      <c r="K46" s="26" t="s">
        <v>82</v>
      </c>
      <c r="L46" s="26" t="n">
        <v>1</v>
      </c>
      <c r="M46" s="26" t="n">
        <v>1</v>
      </c>
      <c r="N46" s="26" t="s">
        <v>82</v>
      </c>
      <c r="O46" s="26" t="n">
        <v>26</v>
      </c>
      <c r="P46" s="29" t="n">
        <f aca="false">O46/O45*100</f>
        <v>100</v>
      </c>
    </row>
    <row r="47" customFormat="false" ht="39" hidden="false" customHeight="true" outlineLevel="0" collapsed="false">
      <c r="A47" s="27" t="n">
        <v>13</v>
      </c>
      <c r="B47" s="28" t="s">
        <v>96</v>
      </c>
      <c r="C47" s="28"/>
      <c r="D47" s="28"/>
      <c r="E47" s="28"/>
      <c r="F47" s="28"/>
      <c r="G47" s="28"/>
      <c r="H47" s="28"/>
      <c r="I47" s="28"/>
      <c r="J47" s="28"/>
      <c r="K47" s="28"/>
      <c r="L47" s="28"/>
      <c r="M47" s="28"/>
      <c r="N47" s="28"/>
      <c r="O47" s="28"/>
      <c r="P47" s="28"/>
    </row>
    <row r="48" customFormat="false" ht="30" hidden="false" customHeight="false" outlineLevel="0" collapsed="false">
      <c r="A48" s="27"/>
      <c r="B48" s="11" t="s">
        <v>77</v>
      </c>
      <c r="C48" s="11" t="s">
        <v>97</v>
      </c>
      <c r="D48" s="11" t="n">
        <v>111.1</v>
      </c>
      <c r="E48" s="26" t="n">
        <v>88.3</v>
      </c>
      <c r="F48" s="26" t="n">
        <v>111.5</v>
      </c>
      <c r="G48" s="26" t="n">
        <v>104.7</v>
      </c>
      <c r="H48" s="26" t="n">
        <v>121.2</v>
      </c>
      <c r="I48" s="26" t="n">
        <v>82.1</v>
      </c>
      <c r="J48" s="26" t="n">
        <v>83.8</v>
      </c>
      <c r="K48" s="26" t="n">
        <v>84.7</v>
      </c>
      <c r="L48" s="26" t="n">
        <v>88.4</v>
      </c>
      <c r="M48" s="26" t="n">
        <v>79.5</v>
      </c>
      <c r="N48" s="26" t="n">
        <v>117.1</v>
      </c>
      <c r="O48" s="26" t="n">
        <v>1131.2</v>
      </c>
      <c r="P48" s="26"/>
    </row>
    <row r="49" customFormat="false" ht="30" hidden="false" customHeight="false" outlineLevel="0" collapsed="false">
      <c r="A49" s="27"/>
      <c r="B49" s="11" t="s">
        <v>79</v>
      </c>
      <c r="C49" s="11" t="s">
        <v>97</v>
      </c>
      <c r="D49" s="11" t="n">
        <v>104.1</v>
      </c>
      <c r="E49" s="26" t="n">
        <v>74.6</v>
      </c>
      <c r="F49" s="26" t="n">
        <v>76.8</v>
      </c>
      <c r="G49" s="26" t="n">
        <v>134.1</v>
      </c>
      <c r="H49" s="26" t="n">
        <v>126.6</v>
      </c>
      <c r="I49" s="26" t="n">
        <v>125.9</v>
      </c>
      <c r="J49" s="26" t="n">
        <v>114.4</v>
      </c>
      <c r="K49" s="26" t="n">
        <v>139.3</v>
      </c>
      <c r="L49" s="26" t="n">
        <v>74.4</v>
      </c>
      <c r="M49" s="26" t="n">
        <v>88.5</v>
      </c>
      <c r="N49" s="26" t="n">
        <v>91.3</v>
      </c>
      <c r="O49" s="26" t="n">
        <v>1198.6</v>
      </c>
      <c r="P49" s="29" t="n">
        <v>100</v>
      </c>
    </row>
    <row r="50" customFormat="false" ht="42.75" hidden="false" customHeight="true" outlineLevel="0" collapsed="false">
      <c r="A50" s="27" t="n">
        <v>14</v>
      </c>
      <c r="B50" s="28" t="s">
        <v>98</v>
      </c>
      <c r="C50" s="28"/>
      <c r="D50" s="28"/>
      <c r="E50" s="28"/>
      <c r="F50" s="28"/>
      <c r="G50" s="28"/>
      <c r="H50" s="28"/>
      <c r="I50" s="28"/>
      <c r="J50" s="28"/>
      <c r="K50" s="28"/>
      <c r="L50" s="28"/>
      <c r="M50" s="28"/>
      <c r="N50" s="28"/>
      <c r="O50" s="28"/>
      <c r="P50" s="28"/>
    </row>
    <row r="51" customFormat="false" ht="15" hidden="false" customHeight="false" outlineLevel="0" collapsed="false">
      <c r="A51" s="27"/>
      <c r="B51" s="11" t="s">
        <v>77</v>
      </c>
      <c r="C51" s="11" t="s">
        <v>49</v>
      </c>
      <c r="D51" s="11" t="n">
        <v>10.9</v>
      </c>
      <c r="E51" s="26" t="n">
        <v>10.9</v>
      </c>
      <c r="F51" s="26" t="n">
        <v>10.9</v>
      </c>
      <c r="G51" s="26" t="n">
        <v>10.9</v>
      </c>
      <c r="H51" s="26" t="n">
        <v>10.9</v>
      </c>
      <c r="I51" s="26" t="n">
        <v>10.9</v>
      </c>
      <c r="J51" s="26" t="n">
        <v>10.9</v>
      </c>
      <c r="K51" s="26" t="n">
        <v>10.9</v>
      </c>
      <c r="L51" s="26" t="n">
        <v>10.9</v>
      </c>
      <c r="M51" s="26" t="n">
        <v>10.9</v>
      </c>
      <c r="N51" s="26" t="n">
        <v>10.9</v>
      </c>
      <c r="O51" s="26" t="n">
        <v>10.9</v>
      </c>
      <c r="P51" s="26"/>
    </row>
    <row r="52" customFormat="false" ht="15" hidden="false" customHeight="false" outlineLevel="0" collapsed="false">
      <c r="A52" s="27"/>
      <c r="B52" s="11" t="s">
        <v>79</v>
      </c>
      <c r="C52" s="11" t="s">
        <v>49</v>
      </c>
      <c r="D52" s="11" t="n">
        <v>10.9</v>
      </c>
      <c r="E52" s="26" t="n">
        <v>10.9</v>
      </c>
      <c r="F52" s="26" t="n">
        <v>10.9</v>
      </c>
      <c r="G52" s="26" t="n">
        <v>10.9</v>
      </c>
      <c r="H52" s="26" t="n">
        <v>10.9</v>
      </c>
      <c r="I52" s="26" t="n">
        <v>10.9</v>
      </c>
      <c r="J52" s="26" t="n">
        <v>10.9</v>
      </c>
      <c r="K52" s="26" t="n">
        <v>10.9</v>
      </c>
      <c r="L52" s="26" t="n">
        <v>11.3</v>
      </c>
      <c r="M52" s="26" t="n">
        <v>11.3</v>
      </c>
      <c r="N52" s="26" t="n">
        <v>11.3</v>
      </c>
      <c r="O52" s="26" t="n">
        <v>11.3</v>
      </c>
      <c r="P52" s="29" t="n">
        <v>100</v>
      </c>
    </row>
    <row r="54" customFormat="false" ht="15" hidden="false" customHeight="false" outlineLevel="0" collapsed="false">
      <c r="L54" s="31" t="s">
        <v>99</v>
      </c>
      <c r="M54" s="22" t="n">
        <f aca="false">P13</f>
        <v>100</v>
      </c>
    </row>
    <row r="55" customFormat="false" ht="15" hidden="false" customHeight="false" outlineLevel="0" collapsed="false">
      <c r="L55" s="31" t="s">
        <v>100</v>
      </c>
      <c r="M55" s="22" t="n">
        <f aca="false">(P16+P19+P22+P25)/4</f>
        <v>100</v>
      </c>
    </row>
    <row r="56" customFormat="false" ht="15" hidden="false" customHeight="false" outlineLevel="0" collapsed="false">
      <c r="L56" s="31" t="s">
        <v>101</v>
      </c>
      <c r="M56" s="22" t="n">
        <f aca="false">P28</f>
        <v>100</v>
      </c>
    </row>
    <row r="57" customFormat="false" ht="15" hidden="false" customHeight="false" outlineLevel="0" collapsed="false">
      <c r="L57" s="31" t="s">
        <v>102</v>
      </c>
      <c r="M57" s="22" t="n">
        <f aca="false">P28</f>
        <v>100</v>
      </c>
    </row>
    <row r="58" customFormat="false" ht="15" hidden="false" customHeight="false" outlineLevel="0" collapsed="false">
      <c r="L58" s="31" t="s">
        <v>103</v>
      </c>
      <c r="M58" s="22" t="n">
        <f aca="false">P31</f>
        <v>100</v>
      </c>
    </row>
    <row r="59" customFormat="false" ht="15" hidden="false" customHeight="false" outlineLevel="0" collapsed="false">
      <c r="L59" s="31" t="s">
        <v>104</v>
      </c>
      <c r="M59" s="22" t="n">
        <f aca="false">(P34+P37+P40+P43+P46)/5</f>
        <v>100</v>
      </c>
    </row>
    <row r="60" customFormat="false" ht="15" hidden="false" customHeight="false" outlineLevel="0" collapsed="false">
      <c r="L60" s="31" t="s">
        <v>105</v>
      </c>
      <c r="M60" s="22" t="n">
        <f aca="false">(P49+P52)/2</f>
        <v>100</v>
      </c>
    </row>
    <row r="61" customFormat="false" ht="15" hidden="false" customHeight="false" outlineLevel="0" collapsed="false">
      <c r="L61" s="31"/>
    </row>
    <row r="62" customFormat="false" ht="15" hidden="false" customHeight="false" outlineLevel="0" collapsed="false">
      <c r="L62" s="31"/>
    </row>
    <row r="66" customFormat="false" ht="58.5" hidden="false" customHeight="true" outlineLevel="0" collapsed="false">
      <c r="L66" s="32" t="s">
        <v>106</v>
      </c>
      <c r="M66" s="32"/>
      <c r="N66" s="32"/>
      <c r="O66" s="32"/>
      <c r="P66" s="33" t="n">
        <f aca="false">(P13+P16+P19+P22+P25+P28)/A26</f>
        <v>100</v>
      </c>
    </row>
  </sheetData>
  <mergeCells count="38">
    <mergeCell ref="A3:P3"/>
    <mergeCell ref="A4:P4"/>
    <mergeCell ref="A6:P6"/>
    <mergeCell ref="A8:A9"/>
    <mergeCell ref="B8:B9"/>
    <mergeCell ref="C8:C9"/>
    <mergeCell ref="D8:N8"/>
    <mergeCell ref="O8:O9"/>
    <mergeCell ref="P8:P9"/>
    <mergeCell ref="A11:A13"/>
    <mergeCell ref="B11:P11"/>
    <mergeCell ref="A14:A16"/>
    <mergeCell ref="B14:P14"/>
    <mergeCell ref="A17:A19"/>
    <mergeCell ref="B17:P17"/>
    <mergeCell ref="A20:A22"/>
    <mergeCell ref="B20:P20"/>
    <mergeCell ref="A23:A25"/>
    <mergeCell ref="B23:P23"/>
    <mergeCell ref="A26:A28"/>
    <mergeCell ref="B26:P26"/>
    <mergeCell ref="A29:A31"/>
    <mergeCell ref="B29:P29"/>
    <mergeCell ref="A32:A34"/>
    <mergeCell ref="B32:P32"/>
    <mergeCell ref="A35:A37"/>
    <mergeCell ref="B35:P35"/>
    <mergeCell ref="A38:A40"/>
    <mergeCell ref="B38:P38"/>
    <mergeCell ref="A41:A43"/>
    <mergeCell ref="B41:P41"/>
    <mergeCell ref="A44:A46"/>
    <mergeCell ref="B44:P44"/>
    <mergeCell ref="A47:A49"/>
    <mergeCell ref="B47:P47"/>
    <mergeCell ref="A50:A52"/>
    <mergeCell ref="B50:P50"/>
    <mergeCell ref="L66:O66"/>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H68"/>
  <sheetViews>
    <sheetView windowProtection="false" showFormulas="false" showGridLines="true" showRowColHeaders="true" showZeros="true" rightToLeft="false" tabSelected="true" showOutlineSymbols="true" defaultGridColor="true" view="pageBreakPreview" topLeftCell="A1" colorId="64" zoomScale="100" zoomScaleNormal="70" zoomScalePageLayoutView="100" workbookViewId="0">
      <selection pane="topLeft" activeCell="G28" activeCellId="0" sqref="G28"/>
    </sheetView>
  </sheetViews>
  <sheetFormatPr defaultRowHeight="15"/>
  <cols>
    <col collapsed="false" hidden="false" max="1" min="1" style="0" width="8.36734693877551"/>
    <col collapsed="false" hidden="false" max="2" min="2" style="22" width="18.765306122449"/>
    <col collapsed="false" hidden="false" max="3" min="3" style="0" width="16.1989795918367"/>
    <col collapsed="false" hidden="false" max="4" min="4" style="0" width="15.6581632653061"/>
    <col collapsed="false" hidden="false" max="5" min="5" style="0" width="23.4897959183673"/>
    <col collapsed="false" hidden="false" max="6" min="6" style="0" width="43.1989795918367"/>
    <col collapsed="false" hidden="false" max="7" min="7" style="0" width="29.6989795918367"/>
    <col collapsed="false" hidden="false" max="1025" min="8" style="0" width="8.36734693877551"/>
  </cols>
  <sheetData>
    <row r="1" customFormat="false" ht="15" hidden="false" customHeight="false" outlineLevel="0" collapsed="false">
      <c r="A1" s="2" t="s">
        <v>107</v>
      </c>
      <c r="B1" s="2"/>
      <c r="C1" s="2"/>
      <c r="D1" s="2"/>
      <c r="E1" s="2"/>
      <c r="F1" s="2"/>
      <c r="G1" s="2"/>
      <c r="H1" s="2"/>
    </row>
    <row r="2" customFormat="false" ht="15" hidden="false" customHeight="false" outlineLevel="0" collapsed="false">
      <c r="A2" s="1"/>
      <c r="B2" s="24"/>
      <c r="C2" s="1"/>
      <c r="D2" s="1"/>
      <c r="E2" s="1"/>
    </row>
    <row r="3" customFormat="false" ht="97.5" hidden="false" customHeight="true" outlineLevel="0" collapsed="false">
      <c r="A3" s="11" t="s">
        <v>108</v>
      </c>
      <c r="B3" s="11" t="s">
        <v>109</v>
      </c>
      <c r="C3" s="11" t="s">
        <v>110</v>
      </c>
      <c r="D3" s="11" t="s">
        <v>111</v>
      </c>
      <c r="E3" s="11" t="s">
        <v>112</v>
      </c>
      <c r="F3" s="11" t="s">
        <v>113</v>
      </c>
      <c r="G3" s="11" t="s">
        <v>114</v>
      </c>
      <c r="H3" s="26" t="s">
        <v>115</v>
      </c>
    </row>
    <row r="4" customFormat="false" ht="15" hidden="false" customHeight="false" outlineLevel="0" collapsed="false">
      <c r="A4" s="34" t="n">
        <v>1</v>
      </c>
      <c r="B4" s="11" t="n">
        <v>2</v>
      </c>
      <c r="C4" s="13" t="n">
        <v>3</v>
      </c>
      <c r="D4" s="13" t="n">
        <v>4</v>
      </c>
      <c r="E4" s="13" t="n">
        <v>5</v>
      </c>
      <c r="F4" s="13" t="n">
        <v>6</v>
      </c>
      <c r="G4" s="13" t="n">
        <v>7</v>
      </c>
      <c r="H4" s="34"/>
    </row>
    <row r="5" customFormat="false" ht="39.75" hidden="false" customHeight="true" outlineLevel="0" collapsed="false">
      <c r="A5" s="18" t="s">
        <v>116</v>
      </c>
      <c r="B5" s="35" t="s">
        <v>117</v>
      </c>
      <c r="C5" s="35"/>
      <c r="D5" s="35"/>
      <c r="E5" s="35"/>
      <c r="F5" s="35"/>
      <c r="G5" s="35"/>
      <c r="H5" s="34"/>
    </row>
    <row r="6" customFormat="false" ht="90.25" hidden="false" customHeight="false" outlineLevel="0" collapsed="false">
      <c r="A6" s="36" t="s">
        <v>118</v>
      </c>
      <c r="B6" s="11" t="s">
        <v>119</v>
      </c>
      <c r="C6" s="13"/>
      <c r="D6" s="13"/>
      <c r="E6" s="13"/>
      <c r="F6" s="13"/>
      <c r="G6" s="13"/>
      <c r="H6" s="34"/>
    </row>
    <row r="7" customFormat="false" ht="63" hidden="false" customHeight="true" outlineLevel="0" collapsed="false">
      <c r="A7" s="34" t="s">
        <v>120</v>
      </c>
      <c r="B7" s="11" t="s">
        <v>121</v>
      </c>
      <c r="C7" s="37" t="n">
        <v>45689</v>
      </c>
      <c r="D7" s="37" t="n">
        <v>45689</v>
      </c>
      <c r="E7" s="11" t="s">
        <v>122</v>
      </c>
      <c r="F7" s="38" t="s">
        <v>123</v>
      </c>
      <c r="G7" s="13"/>
      <c r="H7" s="34" t="s">
        <v>124</v>
      </c>
    </row>
    <row r="8" customFormat="false" ht="101.2" hidden="false" customHeight="true" outlineLevel="0" collapsed="false">
      <c r="A8" s="13" t="s">
        <v>125</v>
      </c>
      <c r="B8" s="11" t="s">
        <v>126</v>
      </c>
      <c r="C8" s="37" t="n">
        <v>45839</v>
      </c>
      <c r="D8" s="37" t="n">
        <v>45839</v>
      </c>
      <c r="E8" s="11" t="s">
        <v>122</v>
      </c>
      <c r="F8" s="38" t="s">
        <v>127</v>
      </c>
      <c r="G8" s="13"/>
      <c r="H8" s="34" t="s">
        <v>124</v>
      </c>
    </row>
    <row r="9" customFormat="false" ht="52.2" hidden="false" customHeight="false" outlineLevel="0" collapsed="false">
      <c r="A9" s="12" t="s">
        <v>128</v>
      </c>
      <c r="B9" s="11" t="s">
        <v>129</v>
      </c>
      <c r="C9" s="37" t="n">
        <v>46017</v>
      </c>
      <c r="D9" s="37" t="n">
        <v>46017</v>
      </c>
      <c r="E9" s="11" t="s">
        <v>122</v>
      </c>
      <c r="F9" s="38" t="s">
        <v>130</v>
      </c>
      <c r="G9" s="13"/>
      <c r="H9" s="34" t="s">
        <v>124</v>
      </c>
    </row>
    <row r="10" customFormat="false" ht="52.2" hidden="false" customHeight="false" outlineLevel="0" collapsed="false">
      <c r="A10" s="13" t="s">
        <v>131</v>
      </c>
      <c r="B10" s="11" t="s">
        <v>132</v>
      </c>
      <c r="C10" s="37" t="n">
        <v>46022</v>
      </c>
      <c r="D10" s="37" t="n">
        <v>46022</v>
      </c>
      <c r="E10" s="11" t="s">
        <v>122</v>
      </c>
      <c r="F10" s="38" t="s">
        <v>133</v>
      </c>
      <c r="G10" s="13"/>
      <c r="H10" s="34" t="s">
        <v>124</v>
      </c>
    </row>
    <row r="11" customFormat="false" ht="28.5" hidden="false" customHeight="true" outlineLevel="0" collapsed="false">
      <c r="A11" s="18" t="s">
        <v>134</v>
      </c>
      <c r="B11" s="35" t="s">
        <v>135</v>
      </c>
      <c r="C11" s="35" t="n">
        <v>46022</v>
      </c>
      <c r="D11" s="35" t="n">
        <v>46022</v>
      </c>
      <c r="E11" s="35" t="s">
        <v>122</v>
      </c>
      <c r="F11" s="35" t="s">
        <v>136</v>
      </c>
      <c r="G11" s="35"/>
      <c r="H11" s="34"/>
    </row>
    <row r="12" customFormat="false" ht="90" hidden="false" customHeight="false" outlineLevel="0" collapsed="false">
      <c r="A12" s="12" t="s">
        <v>47</v>
      </c>
      <c r="B12" s="11" t="s">
        <v>137</v>
      </c>
      <c r="C12" s="13"/>
      <c r="D12" s="13"/>
      <c r="E12" s="13"/>
      <c r="F12" s="34"/>
      <c r="G12" s="34"/>
      <c r="H12" s="34"/>
    </row>
    <row r="13" customFormat="false" ht="52.5" hidden="false" customHeight="true" outlineLevel="0" collapsed="false">
      <c r="A13" s="39" t="s">
        <v>138</v>
      </c>
      <c r="B13" s="11" t="s">
        <v>139</v>
      </c>
      <c r="C13" s="37" t="n">
        <v>45689</v>
      </c>
      <c r="D13" s="37" t="n">
        <v>45689</v>
      </c>
      <c r="E13" s="11" t="s">
        <v>122</v>
      </c>
      <c r="F13" s="38" t="s">
        <v>123</v>
      </c>
      <c r="G13" s="34"/>
      <c r="H13" s="34" t="s">
        <v>124</v>
      </c>
    </row>
    <row r="14" customFormat="false" ht="67.45" hidden="false" customHeight="true" outlineLevel="0" collapsed="false">
      <c r="A14" s="12" t="s">
        <v>140</v>
      </c>
      <c r="B14" s="11" t="s">
        <v>141</v>
      </c>
      <c r="C14" s="37" t="n">
        <v>45839</v>
      </c>
      <c r="D14" s="37" t="n">
        <v>45839</v>
      </c>
      <c r="E14" s="11" t="s">
        <v>122</v>
      </c>
      <c r="F14" s="38" t="s">
        <v>142</v>
      </c>
      <c r="G14" s="34"/>
      <c r="H14" s="34" t="s">
        <v>124</v>
      </c>
    </row>
    <row r="15" customFormat="false" ht="55.45" hidden="false" customHeight="true" outlineLevel="0" collapsed="false">
      <c r="A15" s="12" t="s">
        <v>143</v>
      </c>
      <c r="B15" s="11" t="s">
        <v>144</v>
      </c>
      <c r="C15" s="37" t="n">
        <v>46017</v>
      </c>
      <c r="D15" s="37" t="n">
        <v>46017</v>
      </c>
      <c r="E15" s="11" t="s">
        <v>122</v>
      </c>
      <c r="F15" s="38" t="s">
        <v>145</v>
      </c>
      <c r="G15" s="34"/>
      <c r="H15" s="34" t="s">
        <v>124</v>
      </c>
    </row>
    <row r="16" customFormat="false" ht="55.45" hidden="false" customHeight="true" outlineLevel="0" collapsed="false">
      <c r="A16" s="12" t="s">
        <v>146</v>
      </c>
      <c r="B16" s="11" t="s">
        <v>132</v>
      </c>
      <c r="C16" s="37" t="n">
        <v>46022</v>
      </c>
      <c r="D16" s="37" t="n">
        <v>46022</v>
      </c>
      <c r="E16" s="11" t="s">
        <v>122</v>
      </c>
      <c r="F16" s="38" t="s">
        <v>147</v>
      </c>
      <c r="G16" s="34"/>
      <c r="H16" s="34" t="s">
        <v>124</v>
      </c>
    </row>
    <row r="17" customFormat="false" ht="39.75" hidden="false" customHeight="true" outlineLevel="0" collapsed="false">
      <c r="A17" s="18" t="s">
        <v>148</v>
      </c>
      <c r="B17" s="35" t="s">
        <v>149</v>
      </c>
      <c r="C17" s="35" t="n">
        <v>46022</v>
      </c>
      <c r="D17" s="35" t="n">
        <v>46022</v>
      </c>
      <c r="E17" s="35" t="s">
        <v>122</v>
      </c>
      <c r="F17" s="35" t="s">
        <v>136</v>
      </c>
      <c r="G17" s="35"/>
      <c r="H17" s="34"/>
    </row>
    <row r="18" customFormat="false" ht="165" hidden="false" customHeight="false" outlineLevel="0" collapsed="false">
      <c r="A18" s="36" t="s">
        <v>150</v>
      </c>
      <c r="B18" s="11" t="s">
        <v>151</v>
      </c>
      <c r="C18" s="13"/>
      <c r="D18" s="13"/>
      <c r="E18" s="13"/>
      <c r="F18" s="34"/>
      <c r="G18" s="34"/>
      <c r="H18" s="34"/>
    </row>
    <row r="19" customFormat="false" ht="65.2" hidden="false" customHeight="false" outlineLevel="0" collapsed="false">
      <c r="A19" s="39" t="s">
        <v>152</v>
      </c>
      <c r="B19" s="11" t="s">
        <v>153</v>
      </c>
      <c r="C19" s="37" t="n">
        <v>45658</v>
      </c>
      <c r="D19" s="37" t="n">
        <v>45658</v>
      </c>
      <c r="E19" s="11" t="s">
        <v>154</v>
      </c>
      <c r="F19" s="40" t="s">
        <v>155</v>
      </c>
      <c r="G19" s="34"/>
      <c r="H19" s="34" t="s">
        <v>124</v>
      </c>
    </row>
    <row r="20" customFormat="false" ht="52.2" hidden="false" customHeight="false" outlineLevel="0" collapsed="false">
      <c r="A20" s="12" t="s">
        <v>156</v>
      </c>
      <c r="B20" s="11" t="s">
        <v>157</v>
      </c>
      <c r="C20" s="37" t="n">
        <v>46006</v>
      </c>
      <c r="D20" s="37" t="n">
        <v>45981</v>
      </c>
      <c r="E20" s="11" t="s">
        <v>154</v>
      </c>
      <c r="F20" s="40" t="s">
        <v>158</v>
      </c>
      <c r="G20" s="34"/>
      <c r="H20" s="34" t="s">
        <v>124</v>
      </c>
    </row>
    <row r="21" customFormat="false" ht="77.6" hidden="false" customHeight="false" outlineLevel="0" collapsed="false">
      <c r="A21" s="12" t="s">
        <v>159</v>
      </c>
      <c r="B21" s="41" t="s">
        <v>160</v>
      </c>
      <c r="C21" s="42" t="n">
        <v>46017</v>
      </c>
      <c r="D21" s="43" t="s">
        <v>161</v>
      </c>
      <c r="E21" s="44" t="s">
        <v>154</v>
      </c>
      <c r="F21" s="45" t="s">
        <v>162</v>
      </c>
      <c r="G21" s="34"/>
      <c r="H21" s="34" t="s">
        <v>124</v>
      </c>
    </row>
    <row r="22" customFormat="false" ht="39.7" hidden="false" customHeight="false" outlineLevel="0" collapsed="false">
      <c r="A22" s="12" t="s">
        <v>163</v>
      </c>
      <c r="B22" s="46" t="s">
        <v>132</v>
      </c>
      <c r="C22" s="37" t="n">
        <v>46022</v>
      </c>
      <c r="D22" s="37" t="n">
        <v>45994</v>
      </c>
      <c r="E22" s="11" t="s">
        <v>154</v>
      </c>
      <c r="F22" s="40" t="s">
        <v>164</v>
      </c>
      <c r="G22" s="34"/>
      <c r="H22" s="34" t="s">
        <v>124</v>
      </c>
    </row>
    <row r="23" customFormat="false" ht="120" hidden="false" customHeight="false" outlineLevel="0" collapsed="false">
      <c r="A23" s="12" t="s">
        <v>165</v>
      </c>
      <c r="B23" s="11" t="s">
        <v>166</v>
      </c>
      <c r="C23" s="13"/>
      <c r="D23" s="13"/>
      <c r="E23" s="13"/>
      <c r="F23" s="34"/>
      <c r="G23" s="34"/>
      <c r="H23" s="34"/>
    </row>
    <row r="24" customFormat="false" ht="64.5" hidden="false" customHeight="true" outlineLevel="0" collapsed="false">
      <c r="A24" s="39" t="s">
        <v>167</v>
      </c>
      <c r="B24" s="11" t="s">
        <v>153</v>
      </c>
      <c r="C24" s="37" t="n">
        <v>45658</v>
      </c>
      <c r="D24" s="37" t="n">
        <v>45658</v>
      </c>
      <c r="E24" s="11" t="s">
        <v>154</v>
      </c>
      <c r="F24" s="38" t="s">
        <v>168</v>
      </c>
      <c r="G24" s="38" t="s">
        <v>169</v>
      </c>
      <c r="H24" s="34" t="s">
        <v>124</v>
      </c>
    </row>
    <row r="25" customFormat="false" ht="77.6" hidden="false" customHeight="false" outlineLevel="0" collapsed="false">
      <c r="A25" s="12" t="s">
        <v>170</v>
      </c>
      <c r="B25" s="11" t="s">
        <v>171</v>
      </c>
      <c r="C25" s="37" t="n">
        <v>46006</v>
      </c>
      <c r="D25" s="37" t="n">
        <v>45751</v>
      </c>
      <c r="E25" s="11" t="s">
        <v>154</v>
      </c>
      <c r="F25" s="38" t="s">
        <v>172</v>
      </c>
      <c r="G25" s="34"/>
      <c r="H25" s="34" t="s">
        <v>124</v>
      </c>
    </row>
    <row r="26" customFormat="false" ht="48.75" hidden="false" customHeight="true" outlineLevel="0" collapsed="false">
      <c r="A26" s="12" t="s">
        <v>173</v>
      </c>
      <c r="B26" s="11" t="s">
        <v>174</v>
      </c>
      <c r="C26" s="37" t="n">
        <v>46017</v>
      </c>
      <c r="D26" s="37" t="n">
        <v>45770</v>
      </c>
      <c r="E26" s="11" t="s">
        <v>154</v>
      </c>
      <c r="F26" s="38" t="s">
        <v>175</v>
      </c>
      <c r="G26" s="34"/>
      <c r="H26" s="34" t="s">
        <v>124</v>
      </c>
    </row>
    <row r="27" customFormat="false" ht="40.5" hidden="false" customHeight="true" outlineLevel="0" collapsed="false">
      <c r="A27" s="12" t="s">
        <v>176</v>
      </c>
      <c r="B27" s="11" t="s">
        <v>132</v>
      </c>
      <c r="C27" s="37" t="n">
        <v>46022</v>
      </c>
      <c r="D27" s="37" t="n">
        <v>45789</v>
      </c>
      <c r="E27" s="11" t="s">
        <v>154</v>
      </c>
      <c r="F27" s="47" t="s">
        <v>177</v>
      </c>
      <c r="G27" s="34"/>
      <c r="H27" s="34" t="s">
        <v>124</v>
      </c>
    </row>
    <row r="28" customFormat="false" ht="120" hidden="false" customHeight="false" outlineLevel="0" collapsed="false">
      <c r="A28" s="12" t="s">
        <v>178</v>
      </c>
      <c r="B28" s="11" t="s">
        <v>179</v>
      </c>
      <c r="C28" s="13"/>
      <c r="D28" s="13"/>
      <c r="E28" s="13"/>
      <c r="F28" s="13"/>
      <c r="G28" s="34"/>
      <c r="H28" s="34"/>
    </row>
    <row r="29" customFormat="false" ht="69.75" hidden="false" customHeight="true" outlineLevel="0" collapsed="false">
      <c r="A29" s="39" t="s">
        <v>180</v>
      </c>
      <c r="B29" s="11" t="s">
        <v>153</v>
      </c>
      <c r="C29" s="37" t="n">
        <v>45658</v>
      </c>
      <c r="D29" s="37" t="n">
        <v>45658</v>
      </c>
      <c r="E29" s="11" t="s">
        <v>154</v>
      </c>
      <c r="F29" s="40" t="s">
        <v>168</v>
      </c>
      <c r="G29" s="34"/>
      <c r="H29" s="34" t="s">
        <v>124</v>
      </c>
    </row>
    <row r="30" customFormat="false" ht="52.2" hidden="false" customHeight="false" outlineLevel="0" collapsed="false">
      <c r="A30" s="12" t="s">
        <v>181</v>
      </c>
      <c r="B30" s="11" t="s">
        <v>171</v>
      </c>
      <c r="C30" s="37" t="n">
        <v>46006</v>
      </c>
      <c r="D30" s="37" t="n">
        <v>45981</v>
      </c>
      <c r="E30" s="11" t="s">
        <v>154</v>
      </c>
      <c r="F30" s="40" t="s">
        <v>182</v>
      </c>
      <c r="G30" s="34"/>
      <c r="H30" s="34" t="s">
        <v>124</v>
      </c>
    </row>
    <row r="31" customFormat="false" ht="77.95" hidden="false" customHeight="false" outlineLevel="0" collapsed="false">
      <c r="A31" s="12" t="s">
        <v>183</v>
      </c>
      <c r="B31" s="44" t="s">
        <v>184</v>
      </c>
      <c r="C31" s="42" t="n">
        <v>46017</v>
      </c>
      <c r="D31" s="43" t="s">
        <v>161</v>
      </c>
      <c r="E31" s="44" t="s">
        <v>154</v>
      </c>
      <c r="F31" s="45" t="s">
        <v>185</v>
      </c>
      <c r="G31" s="34"/>
      <c r="H31" s="34" t="s">
        <v>124</v>
      </c>
    </row>
    <row r="32" customFormat="false" ht="39.7" hidden="false" customHeight="false" outlineLevel="0" collapsed="false">
      <c r="A32" s="12" t="s">
        <v>186</v>
      </c>
      <c r="B32" s="11" t="s">
        <v>132</v>
      </c>
      <c r="C32" s="37" t="n">
        <v>46022</v>
      </c>
      <c r="D32" s="37" t="n">
        <v>45994</v>
      </c>
      <c r="E32" s="11" t="s">
        <v>154</v>
      </c>
      <c r="F32" s="40" t="s">
        <v>187</v>
      </c>
      <c r="G32" s="34"/>
      <c r="H32" s="34" t="s">
        <v>124</v>
      </c>
    </row>
    <row r="33" customFormat="false" ht="52.5" hidden="false" customHeight="true" outlineLevel="0" collapsed="false">
      <c r="A33" s="18" t="n">
        <v>4</v>
      </c>
      <c r="B33" s="35" t="s">
        <v>188</v>
      </c>
      <c r="C33" s="35"/>
      <c r="D33" s="35"/>
      <c r="E33" s="35"/>
      <c r="F33" s="35"/>
      <c r="G33" s="35"/>
      <c r="H33" s="34"/>
    </row>
    <row r="34" customFormat="false" ht="210" hidden="false" customHeight="false" outlineLevel="0" collapsed="false">
      <c r="A34" s="12" t="s">
        <v>189</v>
      </c>
      <c r="B34" s="11" t="s">
        <v>190</v>
      </c>
      <c r="C34" s="13"/>
      <c r="D34" s="13"/>
      <c r="E34" s="13"/>
      <c r="F34" s="34"/>
      <c r="G34" s="34"/>
      <c r="H34" s="34"/>
    </row>
    <row r="35" customFormat="false" ht="76.45" hidden="false" customHeight="true" outlineLevel="0" collapsed="false">
      <c r="A35" s="34" t="s">
        <v>191</v>
      </c>
      <c r="B35" s="11" t="s">
        <v>192</v>
      </c>
      <c r="C35" s="37" t="n">
        <v>45658</v>
      </c>
      <c r="D35" s="13" t="s">
        <v>193</v>
      </c>
      <c r="E35" s="11" t="s">
        <v>194</v>
      </c>
      <c r="F35" s="48" t="s">
        <v>168</v>
      </c>
      <c r="G35" s="34"/>
      <c r="H35" s="34" t="s">
        <v>124</v>
      </c>
    </row>
    <row r="36" customFormat="false" ht="117.75" hidden="false" customHeight="true" outlineLevel="0" collapsed="false">
      <c r="A36" s="13" t="s">
        <v>195</v>
      </c>
      <c r="B36" s="11" t="s">
        <v>171</v>
      </c>
      <c r="C36" s="37" t="n">
        <v>46006</v>
      </c>
      <c r="D36" s="11" t="s">
        <v>196</v>
      </c>
      <c r="E36" s="11" t="s">
        <v>194</v>
      </c>
      <c r="F36" s="48" t="s">
        <v>197</v>
      </c>
      <c r="G36" s="34"/>
      <c r="H36" s="34" t="s">
        <v>124</v>
      </c>
    </row>
    <row r="37" customFormat="false" ht="103.5" hidden="false" customHeight="true" outlineLevel="0" collapsed="false">
      <c r="A37" s="13" t="s">
        <v>198</v>
      </c>
      <c r="B37" s="11" t="s">
        <v>174</v>
      </c>
      <c r="C37" s="37" t="n">
        <v>46017</v>
      </c>
      <c r="D37" s="11" t="s">
        <v>199</v>
      </c>
      <c r="E37" s="11" t="s">
        <v>194</v>
      </c>
      <c r="F37" s="48" t="s">
        <v>200</v>
      </c>
      <c r="G37" s="34"/>
      <c r="H37" s="34" t="s">
        <v>124</v>
      </c>
    </row>
    <row r="38" customFormat="false" ht="39.55" hidden="false" customHeight="false" outlineLevel="0" collapsed="false">
      <c r="A38" s="13" t="s">
        <v>201</v>
      </c>
      <c r="B38" s="11" t="s">
        <v>132</v>
      </c>
      <c r="C38" s="37" t="n">
        <v>46022</v>
      </c>
      <c r="D38" s="11" t="s">
        <v>202</v>
      </c>
      <c r="E38" s="11" t="s">
        <v>194</v>
      </c>
      <c r="F38" s="48" t="s">
        <v>203</v>
      </c>
      <c r="G38" s="34"/>
      <c r="H38" s="34" t="s">
        <v>124</v>
      </c>
    </row>
    <row r="39" customFormat="false" ht="52.5" hidden="false" customHeight="true" outlineLevel="0" collapsed="false">
      <c r="A39" s="18" t="s">
        <v>204</v>
      </c>
      <c r="B39" s="35" t="s">
        <v>205</v>
      </c>
      <c r="C39" s="35"/>
      <c r="D39" s="35"/>
      <c r="E39" s="35"/>
      <c r="F39" s="35"/>
      <c r="G39" s="35"/>
      <c r="H39" s="34"/>
    </row>
    <row r="40" customFormat="false" ht="180" hidden="false" customHeight="false" outlineLevel="0" collapsed="false">
      <c r="A40" s="12" t="s">
        <v>206</v>
      </c>
      <c r="B40" s="11" t="s">
        <v>207</v>
      </c>
      <c r="C40" s="13"/>
      <c r="D40" s="13"/>
      <c r="E40" s="13"/>
      <c r="F40" s="34"/>
      <c r="G40" s="34"/>
      <c r="H40" s="34"/>
    </row>
    <row r="41" customFormat="false" ht="64.9" hidden="false" customHeight="false" outlineLevel="0" collapsed="false">
      <c r="A41" s="34" t="s">
        <v>208</v>
      </c>
      <c r="B41" s="11" t="s">
        <v>153</v>
      </c>
      <c r="C41" s="37" t="n">
        <v>45658</v>
      </c>
      <c r="D41" s="37" t="n">
        <v>45658</v>
      </c>
      <c r="E41" s="11" t="s">
        <v>194</v>
      </c>
      <c r="F41" s="48" t="s">
        <v>168</v>
      </c>
      <c r="G41" s="34"/>
      <c r="H41" s="34" t="s">
        <v>124</v>
      </c>
    </row>
    <row r="42" customFormat="false" ht="189.75" hidden="false" customHeight="true" outlineLevel="0" collapsed="false">
      <c r="A42" s="13" t="s">
        <v>209</v>
      </c>
      <c r="B42" s="11" t="s">
        <v>171</v>
      </c>
      <c r="C42" s="37" t="n">
        <v>46006</v>
      </c>
      <c r="D42" s="37" t="n">
        <v>46007</v>
      </c>
      <c r="E42" s="11" t="s">
        <v>194</v>
      </c>
      <c r="F42" s="38" t="s">
        <v>210</v>
      </c>
      <c r="G42" s="40" t="s">
        <v>211</v>
      </c>
      <c r="H42" s="34" t="s">
        <v>82</v>
      </c>
    </row>
    <row r="43" customFormat="false" ht="102.95" hidden="false" customHeight="false" outlineLevel="0" collapsed="false">
      <c r="A43" s="13" t="s">
        <v>212</v>
      </c>
      <c r="B43" s="11" t="s">
        <v>174</v>
      </c>
      <c r="C43" s="37" t="n">
        <v>46017</v>
      </c>
      <c r="D43" s="37" t="n">
        <v>46009</v>
      </c>
      <c r="E43" s="11" t="s">
        <v>194</v>
      </c>
      <c r="F43" s="48" t="s">
        <v>213</v>
      </c>
      <c r="G43" s="34"/>
      <c r="H43" s="34" t="s">
        <v>124</v>
      </c>
    </row>
    <row r="44" customFormat="false" ht="39.55" hidden="false" customHeight="false" outlineLevel="0" collapsed="false">
      <c r="A44" s="13" t="s">
        <v>214</v>
      </c>
      <c r="B44" s="11" t="s">
        <v>132</v>
      </c>
      <c r="C44" s="37" t="n">
        <v>46022</v>
      </c>
      <c r="D44" s="37" t="n">
        <v>46015</v>
      </c>
      <c r="E44" s="11" t="s">
        <v>194</v>
      </c>
      <c r="F44" s="49" t="s">
        <v>215</v>
      </c>
      <c r="G44" s="34"/>
      <c r="H44" s="34" t="s">
        <v>124</v>
      </c>
    </row>
    <row r="45" customFormat="false" ht="65.25" hidden="false" customHeight="true" outlineLevel="0" collapsed="false">
      <c r="A45" s="18" t="s">
        <v>216</v>
      </c>
      <c r="B45" s="35" t="s">
        <v>217</v>
      </c>
      <c r="C45" s="35"/>
      <c r="D45" s="35"/>
      <c r="E45" s="35"/>
      <c r="F45" s="35"/>
      <c r="G45" s="35"/>
      <c r="H45" s="34"/>
    </row>
    <row r="46" customFormat="false" ht="105" hidden="false" customHeight="true" outlineLevel="0" collapsed="false">
      <c r="A46" s="12" t="s">
        <v>218</v>
      </c>
      <c r="B46" s="11" t="s">
        <v>219</v>
      </c>
      <c r="C46" s="13"/>
      <c r="D46" s="13"/>
      <c r="E46" s="13"/>
      <c r="F46" s="34"/>
      <c r="G46" s="34"/>
      <c r="H46" s="34"/>
    </row>
    <row r="47" customFormat="false" ht="64.9" hidden="false" customHeight="false" outlineLevel="0" collapsed="false">
      <c r="A47" s="34" t="s">
        <v>220</v>
      </c>
      <c r="B47" s="11" t="s">
        <v>153</v>
      </c>
      <c r="C47" s="37" t="n">
        <v>45658</v>
      </c>
      <c r="D47" s="37" t="n">
        <v>45658</v>
      </c>
      <c r="E47" s="11" t="s">
        <v>194</v>
      </c>
      <c r="F47" s="48" t="s">
        <v>168</v>
      </c>
      <c r="G47" s="34"/>
      <c r="H47" s="34" t="s">
        <v>124</v>
      </c>
    </row>
    <row r="48" customFormat="false" ht="215.2" hidden="false" customHeight="true" outlineLevel="0" collapsed="false">
      <c r="A48" s="13" t="s">
        <v>221</v>
      </c>
      <c r="B48" s="11" t="s">
        <v>222</v>
      </c>
      <c r="C48" s="37" t="n">
        <v>45930</v>
      </c>
      <c r="D48" s="11" t="s">
        <v>223</v>
      </c>
      <c r="E48" s="11" t="s">
        <v>194</v>
      </c>
      <c r="F48" s="48" t="s">
        <v>224</v>
      </c>
      <c r="G48" s="34"/>
      <c r="H48" s="34"/>
    </row>
    <row r="49" customFormat="false" ht="102.95" hidden="false" customHeight="false" outlineLevel="0" collapsed="false">
      <c r="A49" s="13" t="s">
        <v>225</v>
      </c>
      <c r="B49" s="11" t="s">
        <v>226</v>
      </c>
      <c r="C49" s="37" t="n">
        <v>45945</v>
      </c>
      <c r="D49" s="11" t="s">
        <v>227</v>
      </c>
      <c r="E49" s="11" t="s">
        <v>194</v>
      </c>
      <c r="F49" s="48" t="s">
        <v>228</v>
      </c>
      <c r="G49" s="34"/>
      <c r="H49" s="34" t="s">
        <v>124</v>
      </c>
    </row>
    <row r="50" customFormat="false" ht="77.6" hidden="false" customHeight="false" outlineLevel="0" collapsed="false">
      <c r="A50" s="13" t="s">
        <v>229</v>
      </c>
      <c r="B50" s="11" t="s">
        <v>132</v>
      </c>
      <c r="C50" s="37" t="n">
        <v>45961</v>
      </c>
      <c r="D50" s="11" t="s">
        <v>230</v>
      </c>
      <c r="E50" s="11" t="s">
        <v>194</v>
      </c>
      <c r="F50" s="48" t="s">
        <v>231</v>
      </c>
      <c r="G50" s="34"/>
      <c r="H50" s="34"/>
    </row>
    <row r="51" customFormat="false" ht="52.5" hidden="false" customHeight="true" outlineLevel="0" collapsed="false">
      <c r="A51" s="18" t="s">
        <v>232</v>
      </c>
      <c r="B51" s="35" t="s">
        <v>233</v>
      </c>
      <c r="C51" s="35"/>
      <c r="D51" s="35"/>
      <c r="E51" s="35"/>
      <c r="F51" s="35"/>
      <c r="G51" s="35"/>
      <c r="H51" s="34"/>
    </row>
    <row r="52" customFormat="false" ht="75" hidden="false" customHeight="false" outlineLevel="0" collapsed="false">
      <c r="A52" s="12" t="s">
        <v>234</v>
      </c>
      <c r="B52" s="11" t="s">
        <v>235</v>
      </c>
      <c r="C52" s="13"/>
      <c r="D52" s="13"/>
      <c r="E52" s="13"/>
      <c r="F52" s="34"/>
      <c r="G52" s="34"/>
      <c r="H52" s="34"/>
    </row>
    <row r="53" customFormat="false" ht="64.9" hidden="false" customHeight="false" outlineLevel="0" collapsed="false">
      <c r="A53" s="34" t="s">
        <v>236</v>
      </c>
      <c r="B53" s="11" t="s">
        <v>153</v>
      </c>
      <c r="C53" s="37" t="n">
        <v>45658</v>
      </c>
      <c r="D53" s="37" t="n">
        <v>45658</v>
      </c>
      <c r="E53" s="11" t="s">
        <v>194</v>
      </c>
      <c r="F53" s="48" t="s">
        <v>168</v>
      </c>
      <c r="G53" s="34"/>
      <c r="H53" s="34" t="s">
        <v>124</v>
      </c>
    </row>
    <row r="54" customFormat="false" ht="64.9" hidden="false" customHeight="false" outlineLevel="0" collapsed="false">
      <c r="A54" s="13" t="s">
        <v>237</v>
      </c>
      <c r="B54" s="11" t="s">
        <v>141</v>
      </c>
      <c r="C54" s="37" t="n">
        <v>45930</v>
      </c>
      <c r="D54" s="37" t="n">
        <v>45796</v>
      </c>
      <c r="E54" s="11" t="s">
        <v>194</v>
      </c>
      <c r="F54" s="48" t="s">
        <v>238</v>
      </c>
      <c r="G54" s="34"/>
      <c r="H54" s="34" t="s">
        <v>124</v>
      </c>
    </row>
    <row r="55" customFormat="false" ht="77.6" hidden="false" customHeight="false" outlineLevel="0" collapsed="false">
      <c r="A55" s="13" t="s">
        <v>239</v>
      </c>
      <c r="B55" s="11" t="s">
        <v>240</v>
      </c>
      <c r="C55" s="37" t="n">
        <v>45960</v>
      </c>
      <c r="D55" s="37" t="n">
        <v>45813</v>
      </c>
      <c r="E55" s="11" t="s">
        <v>194</v>
      </c>
      <c r="F55" s="48" t="s">
        <v>241</v>
      </c>
      <c r="G55" s="34"/>
      <c r="H55" s="34" t="s">
        <v>124</v>
      </c>
    </row>
    <row r="56" customFormat="false" ht="39.55" hidden="false" customHeight="false" outlineLevel="0" collapsed="false">
      <c r="A56" s="13" t="s">
        <v>242</v>
      </c>
      <c r="B56" s="11" t="s">
        <v>243</v>
      </c>
      <c r="C56" s="37" t="n">
        <v>46022</v>
      </c>
      <c r="D56" s="37" t="n">
        <v>45825</v>
      </c>
      <c r="E56" s="11" t="s">
        <v>194</v>
      </c>
      <c r="F56" s="50" t="s">
        <v>244</v>
      </c>
      <c r="G56" s="34"/>
      <c r="H56" s="34" t="s">
        <v>124</v>
      </c>
    </row>
    <row r="57" customFormat="false" ht="15" hidden="false" customHeight="false" outlineLevel="0" collapsed="false">
      <c r="A57" s="1"/>
      <c r="B57" s="24"/>
      <c r="C57" s="1"/>
      <c r="D57" s="1"/>
      <c r="E57" s="1"/>
    </row>
    <row r="58" customFormat="false" ht="15" hidden="false" customHeight="false" outlineLevel="0" collapsed="false">
      <c r="A58" s="1"/>
      <c r="B58" s="24"/>
      <c r="C58" s="1"/>
      <c r="D58" s="1"/>
      <c r="E58" s="1"/>
    </row>
    <row r="59" customFormat="false" ht="45" hidden="false" customHeight="false" outlineLevel="0" collapsed="false">
      <c r="A59" s="1"/>
      <c r="B59" s="24"/>
      <c r="C59" s="1"/>
      <c r="D59" s="1"/>
      <c r="E59" s="1"/>
      <c r="G59" s="33" t="s">
        <v>245</v>
      </c>
    </row>
    <row r="61" customFormat="false" ht="15" hidden="false" customHeight="false" outlineLevel="0" collapsed="false">
      <c r="G61" s="51" t="s">
        <v>246</v>
      </c>
      <c r="H61" s="51" t="n">
        <f aca="false">4/4*100</f>
        <v>100</v>
      </c>
    </row>
    <row r="62" customFormat="false" ht="15" hidden="false" customHeight="false" outlineLevel="0" collapsed="false">
      <c r="G62" s="51" t="s">
        <v>247</v>
      </c>
      <c r="H62" s="51" t="n">
        <f aca="false">3/4*100</f>
        <v>75</v>
      </c>
    </row>
    <row r="63" customFormat="false" ht="15" hidden="false" customHeight="false" outlineLevel="0" collapsed="false">
      <c r="G63" s="51" t="s">
        <v>248</v>
      </c>
      <c r="H63" s="51" t="n">
        <f aca="false">4/4*100</f>
        <v>100</v>
      </c>
    </row>
    <row r="64" customFormat="false" ht="15" hidden="false" customHeight="false" outlineLevel="0" collapsed="false">
      <c r="G64" s="51" t="s">
        <v>249</v>
      </c>
      <c r="H64" s="51" t="n">
        <f aca="false">4/4*100</f>
        <v>100</v>
      </c>
    </row>
    <row r="65" customFormat="false" ht="15" hidden="false" customHeight="false" outlineLevel="0" collapsed="false">
      <c r="G65" s="51" t="s">
        <v>250</v>
      </c>
      <c r="H65" s="51" t="n">
        <f aca="false">12/12*100</f>
        <v>100</v>
      </c>
    </row>
    <row r="66" customFormat="false" ht="15" hidden="false" customHeight="false" outlineLevel="0" collapsed="false">
      <c r="G66" s="51" t="s">
        <v>251</v>
      </c>
      <c r="H66" s="51" t="n">
        <f aca="false">4/4*100</f>
        <v>100</v>
      </c>
    </row>
    <row r="67" customFormat="false" ht="15" hidden="false" customHeight="false" outlineLevel="0" collapsed="false">
      <c r="G67" s="51" t="s">
        <v>252</v>
      </c>
      <c r="H67" s="51" t="n">
        <f aca="false">4/4*100</f>
        <v>100</v>
      </c>
    </row>
    <row r="68" customFormat="false" ht="15" hidden="false" customHeight="false" outlineLevel="0" collapsed="false">
      <c r="G68" s="51"/>
      <c r="H68" s="51"/>
    </row>
  </sheetData>
  <mergeCells count="8">
    <mergeCell ref="A1:H1"/>
    <mergeCell ref="B5:G5"/>
    <mergeCell ref="B11:G11"/>
    <mergeCell ref="B17:G17"/>
    <mergeCell ref="B33:G33"/>
    <mergeCell ref="B39:G39"/>
    <mergeCell ref="B45:G45"/>
    <mergeCell ref="B51:G51"/>
  </mergeCells>
  <printOptions headings="false" gridLines="false" gridLinesSet="true" horizontalCentered="false" verticalCentered="false"/>
  <pageMargins left="0.7" right="0.7" top="0.75" bottom="0.75" header="0.511805555555555" footer="0.511805555555555"/>
  <pageSetup paperSize="9" scale="54"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2:AF65536"/>
  <sheetViews>
    <sheetView windowProtection="false"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 activeCellId="0" sqref="B5"/>
    </sheetView>
  </sheetViews>
  <sheetFormatPr defaultRowHeight="15"/>
  <cols>
    <col collapsed="false" hidden="false" max="1" min="1" style="0" width="8.36734693877551"/>
    <col collapsed="false" hidden="false" max="2" min="2" style="0" width="9.17857142857143"/>
    <col collapsed="false" hidden="false" max="12" min="3" style="0" width="8.36734693877551"/>
    <col collapsed="false" hidden="false" max="16" min="13" style="0" width="8.23469387755102"/>
    <col collapsed="false" hidden="false" max="1025" min="17" style="0" width="8.36734693877551"/>
  </cols>
  <sheetData>
    <row r="2" customFormat="false" ht="64.45" hidden="false" customHeight="true" outlineLevel="0" collapsed="false">
      <c r="B2" s="52" t="s">
        <v>253</v>
      </c>
      <c r="C2" s="52"/>
      <c r="D2" s="52"/>
      <c r="E2" s="52"/>
      <c r="F2" s="52"/>
      <c r="G2" s="52"/>
      <c r="H2" s="52"/>
      <c r="I2" s="52"/>
      <c r="J2" s="52"/>
      <c r="K2" s="52"/>
    </row>
    <row r="3" customFormat="false" ht="15" hidden="false" customHeight="false" outlineLevel="0" collapsed="false">
      <c r="B3" s="53"/>
    </row>
    <row r="4" customFormat="false" ht="52.2" hidden="false" customHeight="true" outlineLevel="0" collapsed="false">
      <c r="B4" s="54" t="s">
        <v>254</v>
      </c>
      <c r="C4" s="54"/>
      <c r="D4" s="54"/>
      <c r="E4" s="54"/>
      <c r="F4" s="54"/>
      <c r="G4" s="54"/>
      <c r="H4" s="54"/>
      <c r="I4" s="54"/>
      <c r="J4" s="54"/>
      <c r="K4" s="54"/>
    </row>
    <row r="7" customFormat="false" ht="14.2" hidden="false" customHeight="true" outlineLevel="0" collapsed="false">
      <c r="A7" s="55" t="s">
        <v>255</v>
      </c>
      <c r="B7" s="56" t="n">
        <f aca="false">(((B13)/1)*0.5)+(0.5*B10)</f>
        <v>99.5962893088653</v>
      </c>
      <c r="D7" s="54" t="s">
        <v>256</v>
      </c>
      <c r="E7" s="54"/>
      <c r="F7" s="54"/>
      <c r="G7" s="54"/>
      <c r="H7" s="54"/>
      <c r="I7" s="54"/>
      <c r="J7" s="54"/>
      <c r="K7" s="54"/>
    </row>
    <row r="9" customFormat="false" ht="13.8" hidden="false" customHeight="false" outlineLevel="0" collapsed="false"/>
    <row r="10" customFormat="false" ht="26.95" hidden="false" customHeight="true" outlineLevel="0" collapsed="false">
      <c r="A10" s="55" t="s">
        <v>56</v>
      </c>
      <c r="B10" s="57" t="n">
        <f aca="false">индикаторы!G13</f>
        <v>100</v>
      </c>
      <c r="D10" s="54" t="s">
        <v>257</v>
      </c>
      <c r="E10" s="54"/>
      <c r="F10" s="54"/>
      <c r="G10" s="54"/>
      <c r="H10" s="54"/>
      <c r="I10" s="54"/>
      <c r="J10" s="54"/>
      <c r="K10" s="54"/>
    </row>
    <row r="13" customFormat="false" ht="26.95" hidden="false" customHeight="true" outlineLevel="0" collapsed="false">
      <c r="A13" s="51" t="s">
        <v>258</v>
      </c>
      <c r="B13" s="56" t="n">
        <f aca="false">(0.8*((B20+F20+J20+N20+R20+V20+Z20+AD20)/8))+(0.2*B16)</f>
        <v>99.1925786177306</v>
      </c>
      <c r="D13" s="54" t="s">
        <v>259</v>
      </c>
      <c r="E13" s="54"/>
      <c r="F13" s="54"/>
      <c r="G13" s="54"/>
      <c r="H13" s="54"/>
      <c r="I13" s="54"/>
      <c r="J13" s="54"/>
      <c r="K13" s="54"/>
    </row>
    <row r="16" customFormat="false" ht="26.85" hidden="false" customHeight="true" outlineLevel="0" collapsed="false">
      <c r="A16" s="51" t="s">
        <v>260</v>
      </c>
      <c r="B16" s="58" t="n">
        <f aca="false">финансы!E17</f>
        <v>99.712893088653</v>
      </c>
      <c r="D16" s="54" t="s">
        <v>261</v>
      </c>
      <c r="E16" s="54"/>
      <c r="F16" s="54"/>
      <c r="G16" s="54"/>
      <c r="H16" s="54"/>
      <c r="I16" s="54"/>
      <c r="J16" s="54"/>
      <c r="K16" s="54"/>
    </row>
    <row r="18" customFormat="false" ht="26.95" hidden="false" customHeight="true" outlineLevel="0" collapsed="false">
      <c r="B18" s="54" t="s">
        <v>262</v>
      </c>
      <c r="C18" s="54"/>
      <c r="D18" s="54"/>
      <c r="E18" s="54"/>
      <c r="F18" s="54"/>
      <c r="G18" s="54"/>
      <c r="H18" s="54"/>
      <c r="I18" s="54"/>
      <c r="J18" s="54"/>
      <c r="K18" s="54"/>
    </row>
    <row r="19" customFormat="false" ht="15" hidden="false" customHeight="false" outlineLevel="0" collapsed="false">
      <c r="A19" s="0" t="n">
        <v>1</v>
      </c>
      <c r="E19" s="0" t="n">
        <v>2</v>
      </c>
      <c r="I19" s="0" t="n">
        <v>3</v>
      </c>
      <c r="M19" s="0" t="n">
        <v>4</v>
      </c>
      <c r="Q19" s="0" t="n">
        <v>5</v>
      </c>
      <c r="U19" s="0" t="n">
        <v>6</v>
      </c>
      <c r="Y19" s="0" t="n">
        <v>7</v>
      </c>
      <c r="AC19" s="0" t="n">
        <v>8</v>
      </c>
    </row>
    <row r="20" customFormat="false" ht="91.45" hidden="false" customHeight="true" outlineLevel="0" collapsed="false">
      <c r="A20" s="55" t="s">
        <v>263</v>
      </c>
      <c r="B20" s="57" t="n">
        <f aca="false">(0.7*B26)+(0.3*B23)</f>
        <v>100</v>
      </c>
      <c r="C20" s="59" t="s">
        <v>264</v>
      </c>
      <c r="D20" s="59"/>
      <c r="E20" s="55" t="s">
        <v>265</v>
      </c>
      <c r="F20" s="57" t="n">
        <f aca="false">(0.7*F26)+(0.3*F23)</f>
        <v>92.5</v>
      </c>
      <c r="G20" s="59" t="s">
        <v>266</v>
      </c>
      <c r="H20" s="59"/>
      <c r="I20" s="55" t="s">
        <v>267</v>
      </c>
      <c r="J20" s="57" t="n">
        <f aca="false">(0.7*J26)+(0.3*J23)</f>
        <v>100</v>
      </c>
      <c r="K20" s="59" t="s">
        <v>268</v>
      </c>
      <c r="L20" s="59"/>
      <c r="M20" s="55" t="s">
        <v>269</v>
      </c>
      <c r="N20" s="57" t="n">
        <f aca="false">(0.7*N26)+(0.3*N23)</f>
        <v>100</v>
      </c>
      <c r="O20" s="59" t="s">
        <v>270</v>
      </c>
      <c r="P20" s="59"/>
      <c r="Q20" s="55" t="s">
        <v>271</v>
      </c>
      <c r="R20" s="57" t="n">
        <f aca="false">(0.7*R26)+(0.3*R23)</f>
        <v>100</v>
      </c>
      <c r="S20" s="59" t="s">
        <v>272</v>
      </c>
      <c r="T20" s="59"/>
      <c r="U20" s="55" t="s">
        <v>273</v>
      </c>
      <c r="V20" s="57" t="n">
        <f aca="false">(0.7*V26)+(0.3*V23)</f>
        <v>100</v>
      </c>
      <c r="W20" s="59" t="s">
        <v>274</v>
      </c>
      <c r="X20" s="59"/>
      <c r="Y20" s="55" t="s">
        <v>275</v>
      </c>
      <c r="Z20" s="57" t="n">
        <f aca="false">(0.7*Z26)+(0.3*Z23)</f>
        <v>100</v>
      </c>
      <c r="AA20" s="59" t="s">
        <v>276</v>
      </c>
      <c r="AB20" s="59"/>
      <c r="AC20" s="55" t="s">
        <v>277</v>
      </c>
      <c r="AD20" s="57" t="n">
        <f aca="false">(0.7*AD26)+(0.3*AD23)</f>
        <v>100</v>
      </c>
      <c r="AE20" s="59" t="s">
        <v>278</v>
      </c>
      <c r="AF20" s="59"/>
    </row>
    <row r="21" customFormat="false" ht="13.8" hidden="false" customHeight="false" outlineLevel="0" collapsed="false"/>
    <row r="23" customFormat="false" ht="15" hidden="false" customHeight="false" outlineLevel="0" collapsed="false">
      <c r="A23" s="55" t="s">
        <v>246</v>
      </c>
      <c r="B23" s="57" t="n">
        <f aca="false">'контрольные точки, мероприятия'!H61</f>
        <v>100</v>
      </c>
      <c r="E23" s="55" t="s">
        <v>247</v>
      </c>
      <c r="F23" s="57" t="n">
        <f aca="false">'контрольные точки, мероприятия'!H62</f>
        <v>75</v>
      </c>
      <c r="I23" s="55" t="s">
        <v>248</v>
      </c>
      <c r="J23" s="57" t="n">
        <f aca="false">показатели!M56</f>
        <v>100</v>
      </c>
      <c r="M23" s="55" t="s">
        <v>249</v>
      </c>
      <c r="N23" s="57" t="n">
        <f aca="false">показатели!M57</f>
        <v>100</v>
      </c>
      <c r="Q23" s="55" t="s">
        <v>250</v>
      </c>
      <c r="R23" s="57" t="n">
        <f aca="false">показатели!M58</f>
        <v>100</v>
      </c>
      <c r="U23" s="55" t="s">
        <v>251</v>
      </c>
      <c r="V23" s="57" t="n">
        <f aca="false">показатели!M59</f>
        <v>100</v>
      </c>
      <c r="Y23" s="55" t="s">
        <v>252</v>
      </c>
      <c r="Z23" s="57" t="n">
        <f aca="false">показатели!M60</f>
        <v>100</v>
      </c>
      <c r="AC23" s="55" t="s">
        <v>279</v>
      </c>
      <c r="AD23" s="57" t="n">
        <v>100</v>
      </c>
    </row>
    <row r="26" customFormat="false" ht="15" hidden="false" customHeight="false" outlineLevel="0" collapsed="false">
      <c r="A26" s="55" t="s">
        <v>99</v>
      </c>
      <c r="B26" s="57" t="n">
        <f aca="false">показатели!M54</f>
        <v>100</v>
      </c>
      <c r="E26" s="55" t="s">
        <v>100</v>
      </c>
      <c r="F26" s="57" t="n">
        <f aca="false">показатели!M55</f>
        <v>100</v>
      </c>
      <c r="I26" s="55" t="s">
        <v>101</v>
      </c>
      <c r="J26" s="57" t="n">
        <f aca="false">показатели!M56</f>
        <v>100</v>
      </c>
      <c r="M26" s="55" t="s">
        <v>102</v>
      </c>
      <c r="N26" s="57" t="n">
        <f aca="false">'контрольные точки, мероприятия'!H64</f>
        <v>100</v>
      </c>
      <c r="Q26" s="55" t="s">
        <v>103</v>
      </c>
      <c r="R26" s="57" t="n">
        <f aca="false">'контрольные точки, мероприятия'!H65</f>
        <v>100</v>
      </c>
      <c r="U26" s="55" t="s">
        <v>104</v>
      </c>
      <c r="V26" s="57" t="n">
        <f aca="false">'контрольные точки, мероприятия'!H66</f>
        <v>100</v>
      </c>
      <c r="Y26" s="55" t="s">
        <v>105</v>
      </c>
      <c r="Z26" s="57" t="n">
        <f aca="false">'контрольные точки, мероприятия'!H67</f>
        <v>100</v>
      </c>
      <c r="AC26" s="55" t="s">
        <v>280</v>
      </c>
      <c r="AD26" s="57" t="n">
        <v>100</v>
      </c>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B2:K2"/>
    <mergeCell ref="B4:K4"/>
    <mergeCell ref="D7:K7"/>
    <mergeCell ref="D10:K10"/>
    <mergeCell ref="D13:K13"/>
    <mergeCell ref="D16:K16"/>
    <mergeCell ref="B18:K18"/>
    <mergeCell ref="C20:D20"/>
    <mergeCell ref="G20:H20"/>
    <mergeCell ref="K20:L20"/>
    <mergeCell ref="O20:P20"/>
    <mergeCell ref="S20:T20"/>
    <mergeCell ref="W20:X20"/>
    <mergeCell ref="AA20:AB20"/>
    <mergeCell ref="AE20:AF2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831</TotalTime>
  <Application>LibreOffice/5.2.0.4$Windows_x86 LibreOffice_project/066b007f5ebcc236395c7d282ba488bca6720265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2026-01-29T12:13:31Z</dcterms:created>
  <dc:creator>Плакида Ирина Анатольевна</dc:creator>
  <dc:description/>
  <dc:language>ru-RU</dc:language>
  <cp:lastModifiedBy/>
  <cp:lastPrinted>2026-02-18T11:10:34Z</cp:lastPrinted>
  <dcterms:modified xsi:type="dcterms:W3CDTF">2026-02-18T14:24:56Z</dcterms:modified>
  <cp:revision>74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