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nomareva_as\Desktop\"/>
    </mc:Choice>
  </mc:AlternateContent>
  <xr:revisionPtr revIDLastSave="0" documentId="13_ncr:1_{67D6C833-B20B-40FF-A4D5-ECD7A963E40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Excel_BuiltIn_Print_Area" localSheetId="0">Лист1!$A$1:$G$43</definedName>
    <definedName name="_xlnm.Print_Area" localSheetId="0">Лист1!$A$1:$G$53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G22" i="1"/>
  <c r="G23" i="1" s="1"/>
  <c r="F22" i="1"/>
  <c r="F23" i="1" s="1"/>
  <c r="E22" i="1"/>
  <c r="E23" i="1" s="1"/>
  <c r="D22" i="1"/>
  <c r="C22" i="1"/>
  <c r="C23" i="1" s="1"/>
</calcChain>
</file>

<file path=xl/sharedStrings.xml><?xml version="1.0" encoding="utf-8"?>
<sst xmlns="http://schemas.openxmlformats.org/spreadsheetml/2006/main" count="93" uniqueCount="72">
  <si>
    <t xml:space="preserve">Приложение </t>
  </si>
  <si>
    <t xml:space="preserve">к постановлению Городской Управы </t>
  </si>
  <si>
    <t>города Калуги</t>
  </si>
  <si>
    <r>
      <rPr>
        <b/>
        <sz val="14"/>
        <color rgb="FF000000"/>
        <rFont val="Times New Roman"/>
        <family val="1"/>
        <charset val="204"/>
      </rPr>
      <t xml:space="preserve">   Основные показатели  прогноза социально-экономического развития муниципального образования «Город Калуга» 
</t>
    </r>
    <r>
      <rPr>
        <b/>
        <sz val="14"/>
        <rFont val="Times New Roman"/>
        <family val="1"/>
        <charset val="204"/>
      </rPr>
      <t>на 2024 год и на период 2025-2026 годов</t>
    </r>
  </si>
  <si>
    <t>Показатели</t>
  </si>
  <si>
    <t xml:space="preserve">Ед. </t>
  </si>
  <si>
    <t>2022 г.</t>
  </si>
  <si>
    <t>2023 г.</t>
  </si>
  <si>
    <t>прогноз базовый</t>
  </si>
  <si>
    <t>изм.</t>
  </si>
  <si>
    <t>отчет</t>
  </si>
  <si>
    <t>оценка</t>
  </si>
  <si>
    <t>2024 г.</t>
  </si>
  <si>
    <t>2025 г.</t>
  </si>
  <si>
    <t>2026 г.</t>
  </si>
  <si>
    <t>Численность населения на конец года</t>
  </si>
  <si>
    <t>тыс.чел.</t>
  </si>
  <si>
    <t>Численность работающих в среднегодовом исчислении по полному кругу предприятий</t>
  </si>
  <si>
    <t xml:space="preserve">Фонд оплаты труда </t>
  </si>
  <si>
    <t>тыс.руб.</t>
  </si>
  <si>
    <t xml:space="preserve">Среднемесячная заработная плата </t>
  </si>
  <si>
    <t>руб.</t>
  </si>
  <si>
    <t>Прибыль прибыльных организаций по данным бухгалтерского учета</t>
  </si>
  <si>
    <t>млн руб.</t>
  </si>
  <si>
    <t>Остаточная  стоимость основных фондов 
(на конец года)</t>
  </si>
  <si>
    <t>Промышленное производство</t>
  </si>
  <si>
    <t>Объем отгруженной продукции (без НДС и акцизов) всего по разделам В, С, D, E  ОКВЭД</t>
  </si>
  <si>
    <t>Индекс промышленного производства    всего по разделам В, С, D, E  ОКВЭД</t>
  </si>
  <si>
    <t>%</t>
  </si>
  <si>
    <t>Сельское хозяйство</t>
  </si>
  <si>
    <t xml:space="preserve"> Объем продукции сельского хозяйства в хоз-вах всех категорий</t>
  </si>
  <si>
    <t>Инвестиции</t>
  </si>
  <si>
    <t>Инвестиции в основной капитал за счет всех источников финансирования</t>
  </si>
  <si>
    <r>
      <rPr>
        <sz val="14"/>
        <rFont val="Times New Roman"/>
        <family val="1"/>
        <charset val="204"/>
      </rPr>
      <t xml:space="preserve">Индекс физического объема 
</t>
    </r>
    <r>
      <rPr>
        <i/>
        <sz val="14"/>
        <rFont val="Times New Roman"/>
        <family val="1"/>
        <charset val="204"/>
      </rPr>
      <t>(к предыдущему году в сопоставимых ценах)</t>
    </r>
  </si>
  <si>
    <t xml:space="preserve">% </t>
  </si>
  <si>
    <t>из них:</t>
  </si>
  <si>
    <t xml:space="preserve">  Собственные средства организаций</t>
  </si>
  <si>
    <t xml:space="preserve">  Средства бюджетов</t>
  </si>
  <si>
    <t xml:space="preserve">  Прочие источники</t>
  </si>
  <si>
    <t xml:space="preserve">  Средств населения на ИЖС</t>
  </si>
  <si>
    <t>Строительство</t>
  </si>
  <si>
    <t>Объем работ, выполненных по виду деятельности «Строительство»</t>
  </si>
  <si>
    <t>Индекс физического объема</t>
  </si>
  <si>
    <t xml:space="preserve">Прогноз роста цен и тарифов на естественные монополии       </t>
  </si>
  <si>
    <t>Тариф на электроэнергию</t>
  </si>
  <si>
    <t>103,8
с 1 июля
109,0
с 1 декабря</t>
  </si>
  <si>
    <t>Тариф на газ</t>
  </si>
  <si>
    <t>103,0
с 1 июля
108,5
с 1 декабря</t>
  </si>
  <si>
    <t>Тариф на тепловую энергию</t>
  </si>
  <si>
    <t>107,7
с 1 июля
109,0
с 1 декабря</t>
  </si>
  <si>
    <t>Плата за жилое помещение:</t>
  </si>
  <si>
    <t>- плата за содержание жилого помещения</t>
  </si>
  <si>
    <t>- плата за пользование жилым помещением (плата за наем)</t>
  </si>
  <si>
    <t>103,8</t>
  </si>
  <si>
    <t>104,0</t>
  </si>
  <si>
    <t>- взносы на капитальный ремонт</t>
  </si>
  <si>
    <t>115,0</t>
  </si>
  <si>
    <t xml:space="preserve">Коммунальные услуги </t>
  </si>
  <si>
    <t>104,0
с 1 июля
109,0
с 1 декабря</t>
  </si>
  <si>
    <t>Инфляция</t>
  </si>
  <si>
    <t xml:space="preserve">           Индексы являются предварительными и не учитывают особенности тарифного регулирования в Калужской области.</t>
  </si>
  <si>
    <t xml:space="preserve">              Прогноз составлен с использованием следующих материалов:</t>
  </si>
  <si>
    <t xml:space="preserve">              - сценарные условия функционирования экономики Российской Федерации и основные параметры прогноза социально-экономического развития Российской Федерации на 2024 год и на плановый период 2025 и 2026 годов;</t>
  </si>
  <si>
    <t xml:space="preserve">              - прогноз социально-экономического развития Российской Федерации на 2023 год и на плановый период 2024 и 2025 годов;</t>
  </si>
  <si>
    <t xml:space="preserve">              - прогноз социально-экономического развития Российской Федерации на 2022 год и на плановый период 2023 и 2024 годов;</t>
  </si>
  <si>
    <t xml:space="preserve">              - прогноз социально-экономического развития Российской Федерации на период до 2036 года;</t>
  </si>
  <si>
    <r>
      <rPr>
        <sz val="10"/>
        <rFont val="Times New Roman"/>
        <family val="1"/>
        <charset val="1"/>
      </rPr>
      <t xml:space="preserve">              - распоряжение Правительства </t>
    </r>
    <r>
      <rPr>
        <sz val="10"/>
        <rFont val="Times New Roman"/>
        <family val="1"/>
        <charset val="204"/>
      </rPr>
      <t>Российской Федерации</t>
    </r>
    <r>
      <rPr>
        <sz val="10"/>
        <rFont val="Times New Roman"/>
        <family val="1"/>
        <charset val="1"/>
      </rPr>
      <t xml:space="preserve"> от 15.11.2018 № 2490-р «Об индексах изменения размера вносимой гражданами платы за коммунальные услуги в среднем по субъектам РФ и предельно допустимых отклонениях по отдельным муниципальным образованиям от величины указанных индексов на 2019-2023 годы»;</t>
    </r>
  </si>
  <si>
    <r>
      <rPr>
        <sz val="10"/>
        <rFont val="Times New Roman"/>
        <family val="1"/>
        <charset val="1"/>
      </rPr>
      <t xml:space="preserve">              - распоряжение Правительства </t>
    </r>
    <r>
      <rPr>
        <sz val="10"/>
        <rFont val="Times New Roman"/>
        <family val="1"/>
        <charset val="204"/>
      </rPr>
      <t>Российской Федерации</t>
    </r>
    <r>
      <rPr>
        <sz val="10"/>
        <rFont val="Times New Roman"/>
        <family val="1"/>
        <charset val="1"/>
      </rPr>
      <t xml:space="preserve"> от 30.10.2020 № 2827-р «Об индексах изменения размера вносимой гражданами платы за коммунальные услуги в среднем по субъектам Российской Федерации на 2021 год и предельно допустимых отклонениях по отдельным муниципальным образованиям от величины указанных индексов на 2021-2023 годы»;</t>
    </r>
  </si>
  <si>
    <r>
      <rPr>
        <sz val="10"/>
        <rFont val="Times New Roman"/>
        <family val="1"/>
        <charset val="1"/>
      </rPr>
      <t xml:space="preserve">              - распоряжение Правительства </t>
    </r>
    <r>
      <rPr>
        <sz val="10"/>
        <rFont val="Times New Roman"/>
        <family val="1"/>
        <charset val="204"/>
      </rPr>
      <t>Российской Федерации</t>
    </r>
    <r>
      <rPr>
        <sz val="10"/>
        <rFont val="Times New Roman"/>
        <family val="1"/>
        <charset val="1"/>
      </rPr>
      <t xml:space="preserve"> от 30.10.2021 № 3073-р «Об утверждении индексов изменения размера вносимой гражданами платы за коммунальные услуги в среднем по субъектам РФ на 2022 год»;</t>
    </r>
  </si>
  <si>
    <t xml:space="preserve">              - постановление Губернатора Калужской области от 15.12.2021 № 543 «Об установлении предельных (максимальных) индексов изменения размера вносимой гражданами платы за коммунальные услуги в муниципальных образованиях Калужской области на период с 1 января 2022 года по 2023 год»;</t>
  </si>
  <si>
    <t xml:space="preserve">              - постановление Правительства Российской Федерации от 14.11.2022 № 2053 «Об особенностях индексации регулируемых цен (тарифов) с 1 декабря 2022 г. по 31 декабря 2023 г. и о внесении изменений в некоторые акты Правительства Российской Федерации».</t>
  </si>
  <si>
    <t xml:space="preserve"> от _26.09.2023_№_352-п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</si>
</sst>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_-* #,##0.00_р_._-;\-* #,##0.00_р_._-;_-* \-??_р_._-;_-@_-"/>
    <numFmt numFmtId="167" formatCode="0.0"/>
  </numFmts>
  <fonts count="23" x14ac:knownFonts="1">
    <font>
      <sz val="10"/>
      <name val="Arial Cyr"/>
      <family val="2"/>
      <charset val="204"/>
    </font>
    <font>
      <sz val="10"/>
      <color rgb="FF9999FF"/>
      <name val="Arial"/>
      <family val="2"/>
      <charset val="204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b/>
      <i/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166" fontId="22" fillId="0" borderId="0" applyBorder="0" applyProtection="0"/>
    <xf numFmtId="0" fontId="22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164" fontId="4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8" fillId="2" borderId="5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top" wrapText="1"/>
    </xf>
    <xf numFmtId="165" fontId="11" fillId="2" borderId="3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11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3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top" wrapText="1"/>
    </xf>
    <xf numFmtId="4" fontId="11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164" fontId="8" fillId="2" borderId="0" xfId="1" applyNumberFormat="1" applyFont="1" applyFill="1" applyBorder="1" applyAlignment="1" applyProtection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center" vertical="top" wrapText="1"/>
    </xf>
    <xf numFmtId="164" fontId="13" fillId="2" borderId="3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164" fontId="11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4" fontId="11" fillId="2" borderId="3" xfId="0" applyNumberFormat="1" applyFont="1" applyFill="1" applyBorder="1" applyAlignment="1">
      <alignment horizontal="right" vertical="center" wrapText="1"/>
    </xf>
    <xf numFmtId="0" fontId="15" fillId="2" borderId="0" xfId="0" applyFont="1" applyFill="1"/>
    <xf numFmtId="3" fontId="4" fillId="2" borderId="3" xfId="0" applyNumberFormat="1" applyFont="1" applyFill="1" applyBorder="1" applyAlignment="1">
      <alignment vertical="center" wrapText="1"/>
    </xf>
    <xf numFmtId="4" fontId="13" fillId="2" borderId="3" xfId="4" applyNumberFormat="1" applyFont="1" applyFill="1" applyBorder="1" applyAlignment="1">
      <alignment vertical="center"/>
    </xf>
    <xf numFmtId="4" fontId="13" fillId="0" borderId="3" xfId="4" applyNumberFormat="1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3" xfId="0" applyFont="1" applyFill="1" applyBorder="1" applyAlignment="1">
      <alignment wrapText="1"/>
    </xf>
    <xf numFmtId="10" fontId="13" fillId="2" borderId="3" xfId="4" applyNumberFormat="1" applyFont="1" applyFill="1" applyBorder="1" applyAlignment="1">
      <alignment vertical="center"/>
    </xf>
    <xf numFmtId="10" fontId="13" fillId="0" borderId="3" xfId="4" applyNumberFormat="1" applyFont="1" applyBorder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2" fontId="11" fillId="2" borderId="0" xfId="0" applyNumberFormat="1" applyFont="1" applyFill="1" applyAlignment="1">
      <alignment horizontal="right" wrapText="1"/>
    </xf>
    <xf numFmtId="2" fontId="11" fillId="2" borderId="0" xfId="0" applyNumberFormat="1" applyFont="1" applyFill="1" applyAlignment="1">
      <alignment horizontal="right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wrapText="1"/>
    </xf>
    <xf numFmtId="4" fontId="11" fillId="2" borderId="3" xfId="0" applyNumberFormat="1" applyFont="1" applyFill="1" applyBorder="1" applyAlignment="1">
      <alignment vertical="center"/>
    </xf>
    <xf numFmtId="4" fontId="11" fillId="0" borderId="3" xfId="0" applyNumberFormat="1" applyFont="1" applyBorder="1" applyAlignment="1">
      <alignment horizontal="right" vertical="center" wrapText="1"/>
    </xf>
    <xf numFmtId="4" fontId="11" fillId="2" borderId="0" xfId="0" applyNumberFormat="1" applyFont="1" applyFill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0" fontId="10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top" wrapText="1"/>
    </xf>
    <xf numFmtId="164" fontId="19" fillId="2" borderId="0" xfId="0" applyNumberFormat="1" applyFont="1" applyFill="1" applyAlignment="1">
      <alignment horizontal="right" vertical="center" wrapText="1"/>
    </xf>
    <xf numFmtId="0" fontId="11" fillId="2" borderId="3" xfId="0" applyFont="1" applyFill="1" applyBorder="1" applyAlignment="1">
      <alignment horizontal="left" vertical="top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3" xfId="4" applyNumberFormat="1" applyFont="1" applyFill="1" applyBorder="1" applyAlignment="1">
      <alignment horizontal="center" vertical="center"/>
    </xf>
    <xf numFmtId="4" fontId="11" fillId="0" borderId="3" xfId="4" applyNumberFormat="1" applyFont="1" applyBorder="1" applyAlignment="1">
      <alignment horizontal="right" vertical="center"/>
    </xf>
    <xf numFmtId="10" fontId="2" fillId="2" borderId="3" xfId="4" applyNumberFormat="1" applyFont="1" applyFill="1" applyBorder="1" applyAlignment="1">
      <alignment vertical="center"/>
    </xf>
    <xf numFmtId="10" fontId="2" fillId="0" borderId="3" xfId="4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top" wrapText="1"/>
    </xf>
    <xf numFmtId="164" fontId="11" fillId="0" borderId="0" xfId="1" applyNumberFormat="1" applyFont="1" applyBorder="1" applyAlignment="1" applyProtection="1">
      <alignment horizontal="right" vertical="center" wrapText="1"/>
    </xf>
    <xf numFmtId="164" fontId="11" fillId="0" borderId="0" xfId="1" applyNumberFormat="1" applyFont="1" applyBorder="1" applyAlignment="1" applyProtection="1">
      <alignment horizontal="right" vertical="center"/>
    </xf>
    <xf numFmtId="0" fontId="11" fillId="0" borderId="3" xfId="0" applyFont="1" applyBorder="1" applyAlignment="1">
      <alignment horizontal="center" vertical="top" wrapText="1"/>
    </xf>
    <xf numFmtId="164" fontId="20" fillId="0" borderId="3" xfId="0" applyNumberFormat="1" applyFont="1" applyBorder="1" applyAlignment="1">
      <alignment horizontal="right" vertical="center" wrapText="1"/>
    </xf>
    <xf numFmtId="167" fontId="20" fillId="0" borderId="3" xfId="0" applyNumberFormat="1" applyFont="1" applyBorder="1" applyAlignment="1">
      <alignment horizontal="right" vertical="center"/>
    </xf>
    <xf numFmtId="164" fontId="20" fillId="0" borderId="3" xfId="0" applyNumberFormat="1" applyFont="1" applyBorder="1" applyAlignment="1">
      <alignment horizontal="right" vertical="center"/>
    </xf>
    <xf numFmtId="164" fontId="20" fillId="0" borderId="7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9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164" fontId="20" fillId="0" borderId="8" xfId="0" applyNumberFormat="1" applyFont="1" applyBorder="1" applyAlignment="1">
      <alignment horizontal="right" vertical="center" wrapText="1"/>
    </xf>
    <xf numFmtId="164" fontId="20" fillId="0" borderId="8" xfId="0" applyNumberFormat="1" applyFont="1" applyBorder="1" applyAlignment="1">
      <alignment horizontal="right" vertical="center"/>
    </xf>
    <xf numFmtId="164" fontId="20" fillId="0" borderId="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0" fillId="0" borderId="0" xfId="0" applyAlignment="1"/>
  </cellXfs>
  <cellStyles count="5">
    <cellStyle name="Excel Built-in Explanatory Text" xfId="4" xr:uid="{00000000-0005-0000-0000-000008000000}"/>
    <cellStyle name="Обычный" xfId="0" builtinId="0"/>
    <cellStyle name="Обычный 2" xfId="2" xr:uid="{00000000-0005-0000-0000-000006000000}"/>
    <cellStyle name="ТЕКСТ" xfId="3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view="pageBreakPreview" zoomScaleNormal="100" workbookViewId="0">
      <selection activeCell="E1" sqref="E1:F1"/>
    </sheetView>
  </sheetViews>
  <sheetFormatPr defaultColWidth="9.140625" defaultRowHeight="12.75" x14ac:dyDescent="0.2"/>
  <cols>
    <col min="1" max="1" width="48.28515625" style="12" customWidth="1"/>
    <col min="2" max="2" width="9.85546875" style="13" customWidth="1"/>
    <col min="3" max="7" width="15.28515625" style="14" customWidth="1"/>
    <col min="8" max="16384" width="9.140625" style="15"/>
  </cols>
  <sheetData>
    <row r="1" spans="1:7" ht="18.75" x14ac:dyDescent="0.2">
      <c r="E1" s="91" t="s">
        <v>0</v>
      </c>
      <c r="F1" s="92"/>
      <c r="G1" s="17"/>
    </row>
    <row r="2" spans="1:7" ht="18.75" x14ac:dyDescent="0.2">
      <c r="E2" s="18" t="s">
        <v>1</v>
      </c>
      <c r="F2" s="16"/>
      <c r="G2" s="17"/>
    </row>
    <row r="3" spans="1:7" ht="18.75" x14ac:dyDescent="0.2">
      <c r="E3" s="18" t="s">
        <v>2</v>
      </c>
      <c r="F3" s="16"/>
      <c r="G3" s="17"/>
    </row>
    <row r="4" spans="1:7" ht="18.75" x14ac:dyDescent="0.2">
      <c r="E4" s="19" t="s">
        <v>71</v>
      </c>
      <c r="F4" s="16"/>
      <c r="G4" s="17"/>
    </row>
    <row r="5" spans="1:7" ht="39" customHeight="1" x14ac:dyDescent="0.2">
      <c r="A5" s="11" t="s">
        <v>3</v>
      </c>
      <c r="B5" s="11"/>
      <c r="C5" s="11"/>
      <c r="D5" s="11"/>
      <c r="E5" s="11"/>
      <c r="F5" s="11"/>
      <c r="G5" s="11"/>
    </row>
    <row r="6" spans="1:7" ht="7.5" customHeight="1" x14ac:dyDescent="0.2">
      <c r="A6" s="11"/>
      <c r="B6" s="11"/>
      <c r="C6" s="11"/>
      <c r="D6" s="11"/>
      <c r="E6" s="11"/>
      <c r="F6" s="11"/>
      <c r="G6" s="11"/>
    </row>
    <row r="7" spans="1:7" ht="16.5" customHeight="1" x14ac:dyDescent="0.2">
      <c r="A7" s="10"/>
      <c r="B7" s="10"/>
      <c r="C7" s="10"/>
      <c r="D7" s="10"/>
      <c r="E7" s="10"/>
      <c r="F7" s="10"/>
      <c r="G7" s="10"/>
    </row>
    <row r="8" spans="1:7" s="22" customFormat="1" ht="18" customHeight="1" x14ac:dyDescent="0.2">
      <c r="A8" s="9" t="s">
        <v>4</v>
      </c>
      <c r="B8" s="20" t="s">
        <v>5</v>
      </c>
      <c r="C8" s="21" t="s">
        <v>6</v>
      </c>
      <c r="D8" s="21" t="s">
        <v>7</v>
      </c>
      <c r="E8" s="8" t="s">
        <v>8</v>
      </c>
      <c r="F8" s="8"/>
      <c r="G8" s="8"/>
    </row>
    <row r="9" spans="1:7" ht="31.5" customHeight="1" x14ac:dyDescent="0.2">
      <c r="A9" s="9"/>
      <c r="B9" s="23" t="s">
        <v>9</v>
      </c>
      <c r="C9" s="24" t="s">
        <v>10</v>
      </c>
      <c r="D9" s="25" t="s">
        <v>11</v>
      </c>
      <c r="E9" s="21" t="s">
        <v>12</v>
      </c>
      <c r="F9" s="21" t="s">
        <v>13</v>
      </c>
      <c r="G9" s="21" t="s">
        <v>14</v>
      </c>
    </row>
    <row r="10" spans="1:7" s="29" customFormat="1" ht="18.75" x14ac:dyDescent="0.2">
      <c r="A10" s="26" t="s">
        <v>15</v>
      </c>
      <c r="B10" s="27" t="s">
        <v>16</v>
      </c>
      <c r="C10" s="28">
        <v>355.488</v>
      </c>
      <c r="D10" s="28">
        <v>355.62599999999998</v>
      </c>
      <c r="E10" s="28">
        <v>356.06398000000002</v>
      </c>
      <c r="F10" s="28">
        <v>357.30267939999999</v>
      </c>
      <c r="G10" s="28">
        <v>358.34324768599998</v>
      </c>
    </row>
    <row r="11" spans="1:7" ht="56.25" x14ac:dyDescent="0.2">
      <c r="A11" s="26" t="s">
        <v>17</v>
      </c>
      <c r="B11" s="30" t="s">
        <v>16</v>
      </c>
      <c r="C11" s="28">
        <v>144.71799999999999</v>
      </c>
      <c r="D11" s="28">
        <v>145.29687200000001</v>
      </c>
      <c r="E11" s="28">
        <v>145.87805948799999</v>
      </c>
      <c r="F11" s="28">
        <v>146.46157172595201</v>
      </c>
      <c r="G11" s="28">
        <v>147.42821809934301</v>
      </c>
    </row>
    <row r="12" spans="1:7" ht="18.75" x14ac:dyDescent="0.2">
      <c r="A12" s="26" t="s">
        <v>18</v>
      </c>
      <c r="B12" s="31" t="s">
        <v>19</v>
      </c>
      <c r="C12" s="32">
        <v>96514930.190347895</v>
      </c>
      <c r="D12" s="32">
        <v>107959220.39722601</v>
      </c>
      <c r="E12" s="32">
        <v>117495906.09023499</v>
      </c>
      <c r="F12" s="32">
        <v>126813331.44319101</v>
      </c>
      <c r="G12" s="32">
        <v>137224071.88802001</v>
      </c>
    </row>
    <row r="13" spans="1:7" ht="18.75" x14ac:dyDescent="0.2">
      <c r="A13" s="33" t="s">
        <v>20</v>
      </c>
      <c r="B13" s="30" t="s">
        <v>21</v>
      </c>
      <c r="C13" s="32">
        <v>55576.437272458497</v>
      </c>
      <c r="D13" s="32">
        <v>61918.756928014402</v>
      </c>
      <c r="E13" s="34">
        <v>67119.932509967693</v>
      </c>
      <c r="F13" s="34">
        <v>72153.927448215196</v>
      </c>
      <c r="G13" s="34">
        <v>77565.472006831405</v>
      </c>
    </row>
    <row r="14" spans="1:7" ht="37.5" x14ac:dyDescent="0.2">
      <c r="A14" s="26" t="s">
        <v>22</v>
      </c>
      <c r="B14" s="30" t="s">
        <v>23</v>
      </c>
      <c r="C14" s="34">
        <v>43441.1</v>
      </c>
      <c r="D14" s="34">
        <v>47990</v>
      </c>
      <c r="E14" s="34">
        <v>55634.6</v>
      </c>
      <c r="F14" s="34">
        <v>59380</v>
      </c>
      <c r="G14" s="34">
        <v>61723.7</v>
      </c>
    </row>
    <row r="15" spans="1:7" ht="40.5" customHeight="1" x14ac:dyDescent="0.2">
      <c r="A15" s="33" t="s">
        <v>24</v>
      </c>
      <c r="B15" s="30" t="s">
        <v>19</v>
      </c>
      <c r="C15" s="34">
        <v>226747271</v>
      </c>
      <c r="D15" s="34">
        <v>227033589</v>
      </c>
      <c r="E15" s="34">
        <v>229468238.252</v>
      </c>
      <c r="F15" s="34">
        <v>231992388.87277201</v>
      </c>
      <c r="G15" s="34">
        <v>236864229.03909999</v>
      </c>
    </row>
    <row r="16" spans="1:7" ht="21.75" customHeight="1" x14ac:dyDescent="0.2">
      <c r="A16" s="35" t="s">
        <v>25</v>
      </c>
      <c r="B16" s="7"/>
      <c r="C16" s="7"/>
      <c r="D16" s="36"/>
      <c r="E16" s="36"/>
      <c r="F16" s="36"/>
      <c r="G16" s="37"/>
    </row>
    <row r="17" spans="1:11" ht="56.25" x14ac:dyDescent="0.2">
      <c r="A17" s="26" t="s">
        <v>26</v>
      </c>
      <c r="B17" s="38" t="s">
        <v>19</v>
      </c>
      <c r="C17" s="39">
        <v>256941628.69954601</v>
      </c>
      <c r="D17" s="39">
        <v>234353494.361846</v>
      </c>
      <c r="E17" s="39">
        <v>241491286.36937201</v>
      </c>
      <c r="F17" s="39">
        <v>245869662.23789299</v>
      </c>
      <c r="G17" s="39">
        <v>249174229.991528</v>
      </c>
      <c r="H17" s="40"/>
      <c r="I17" s="41"/>
      <c r="J17" s="40"/>
      <c r="K17" s="40"/>
    </row>
    <row r="18" spans="1:11" ht="37.5" x14ac:dyDescent="0.2">
      <c r="A18" s="26" t="s">
        <v>27</v>
      </c>
      <c r="B18" s="31" t="s">
        <v>28</v>
      </c>
      <c r="C18" s="42">
        <v>47.731909049820501</v>
      </c>
      <c r="D18" s="42">
        <v>74.606780611931995</v>
      </c>
      <c r="E18" s="42">
        <v>101.21354963999001</v>
      </c>
      <c r="F18" s="42">
        <v>103.123175236858</v>
      </c>
      <c r="G18" s="42">
        <v>104.856256370661</v>
      </c>
    </row>
    <row r="19" spans="1:11" ht="19.5" x14ac:dyDescent="0.25">
      <c r="A19" s="35" t="s">
        <v>29</v>
      </c>
      <c r="B19" s="43"/>
      <c r="C19" s="44"/>
      <c r="D19" s="44"/>
      <c r="E19" s="44"/>
      <c r="F19" s="44"/>
      <c r="G19" s="44"/>
    </row>
    <row r="20" spans="1:11" ht="37.5" x14ac:dyDescent="0.2">
      <c r="A20" s="26" t="s">
        <v>30</v>
      </c>
      <c r="B20" s="30" t="s">
        <v>19</v>
      </c>
      <c r="C20" s="45">
        <v>2063007.8</v>
      </c>
      <c r="D20" s="45">
        <v>2195482.7000000002</v>
      </c>
      <c r="E20" s="45">
        <v>2338091.2000000002</v>
      </c>
      <c r="F20" s="45">
        <v>2489258</v>
      </c>
      <c r="G20" s="45">
        <v>2648225.4</v>
      </c>
    </row>
    <row r="21" spans="1:11" ht="28.5" customHeight="1" x14ac:dyDescent="0.2">
      <c r="A21" s="35" t="s">
        <v>31</v>
      </c>
      <c r="B21" s="12"/>
      <c r="C21" s="12"/>
      <c r="D21" s="12"/>
      <c r="E21" s="12"/>
      <c r="F21" s="12"/>
      <c r="G21" s="12"/>
      <c r="I21" s="46"/>
    </row>
    <row r="22" spans="1:11" ht="36" customHeight="1" x14ac:dyDescent="0.2">
      <c r="A22" s="47" t="s">
        <v>32</v>
      </c>
      <c r="B22" s="30" t="s">
        <v>19</v>
      </c>
      <c r="C22" s="48">
        <f>C25+C26+C27</f>
        <v>45984231</v>
      </c>
      <c r="D22" s="49">
        <f>D25+D26+D27</f>
        <v>45310575</v>
      </c>
      <c r="E22" s="48">
        <f>E25+E26+E27</f>
        <v>54525325.599999994</v>
      </c>
      <c r="F22" s="48">
        <f>F25+F26+F27</f>
        <v>62016907.200000003</v>
      </c>
      <c r="G22" s="48">
        <f>G25+G26+G27</f>
        <v>69479258.099999994</v>
      </c>
      <c r="I22" s="50"/>
    </row>
    <row r="23" spans="1:11" ht="52.15" customHeight="1" x14ac:dyDescent="0.3">
      <c r="A23" s="51" t="s">
        <v>33</v>
      </c>
      <c r="B23" s="31" t="s">
        <v>34</v>
      </c>
      <c r="C23" s="52">
        <f>C22/50974043.7*100/114.6</f>
        <v>0.78718212463380466</v>
      </c>
      <c r="D23" s="53">
        <v>0.94699999999999995</v>
      </c>
      <c r="E23" s="53">
        <f>E22/D22*100/113.63</f>
        <v>1.0590237198827523</v>
      </c>
      <c r="F23" s="52">
        <f>F22/E22*100/104.8</f>
        <v>1.085301876087081</v>
      </c>
      <c r="G23" s="52">
        <f>G22/F22*100/104.6</f>
        <v>1.0710589726725026</v>
      </c>
      <c r="I23" s="46"/>
    </row>
    <row r="24" spans="1:11" ht="18.75" x14ac:dyDescent="0.25">
      <c r="A24" s="54" t="s">
        <v>35</v>
      </c>
      <c r="B24" s="55"/>
      <c r="C24" s="56"/>
      <c r="D24" s="56"/>
      <c r="E24" s="56"/>
      <c r="F24" s="57"/>
      <c r="G24" s="56"/>
      <c r="H24" s="58"/>
      <c r="I24" s="59"/>
      <c r="J24" s="58"/>
      <c r="K24" s="59"/>
    </row>
    <row r="25" spans="1:11" ht="18.75" x14ac:dyDescent="0.2">
      <c r="A25" s="33" t="s">
        <v>36</v>
      </c>
      <c r="B25" s="30" t="s">
        <v>19</v>
      </c>
      <c r="C25" s="48">
        <v>19333729</v>
      </c>
      <c r="D25" s="49">
        <v>19474571.699999999</v>
      </c>
      <c r="E25" s="60">
        <v>23334745.199999999</v>
      </c>
      <c r="F25" s="60">
        <v>24465672.300000001</v>
      </c>
      <c r="G25" s="60">
        <v>25616994</v>
      </c>
    </row>
    <row r="26" spans="1:11" ht="18.75" x14ac:dyDescent="0.2">
      <c r="A26" s="33" t="s">
        <v>37</v>
      </c>
      <c r="B26" s="30" t="s">
        <v>19</v>
      </c>
      <c r="C26" s="48">
        <v>16838736</v>
      </c>
      <c r="D26" s="61">
        <v>18270028.559999999</v>
      </c>
      <c r="E26" s="45">
        <v>19238340.07</v>
      </c>
      <c r="F26" s="60">
        <v>20161780.399999999</v>
      </c>
      <c r="G26" s="60">
        <v>21089222.300000001</v>
      </c>
    </row>
    <row r="27" spans="1:11" ht="18.75" x14ac:dyDescent="0.2">
      <c r="A27" s="33" t="s">
        <v>38</v>
      </c>
      <c r="B27" s="30" t="s">
        <v>19</v>
      </c>
      <c r="C27" s="48">
        <v>9811766</v>
      </c>
      <c r="D27" s="61">
        <v>7565974.7400000002</v>
      </c>
      <c r="E27" s="45">
        <v>11952240.33</v>
      </c>
      <c r="F27" s="34">
        <v>17389454.5</v>
      </c>
      <c r="G27" s="34">
        <v>22773041.800000001</v>
      </c>
    </row>
    <row r="28" spans="1:11" ht="18.75" x14ac:dyDescent="0.2">
      <c r="A28" s="54" t="s">
        <v>35</v>
      </c>
      <c r="B28" s="55"/>
      <c r="C28" s="62"/>
      <c r="D28" s="63"/>
      <c r="E28" s="62"/>
      <c r="F28" s="62"/>
      <c r="G28" s="62"/>
    </row>
    <row r="29" spans="1:11" ht="18.75" x14ac:dyDescent="0.2">
      <c r="A29" s="33" t="s">
        <v>39</v>
      </c>
      <c r="B29" s="30" t="s">
        <v>19</v>
      </c>
      <c r="C29" s="48">
        <v>5579235</v>
      </c>
      <c r="D29" s="49">
        <v>4028873.24</v>
      </c>
      <c r="E29" s="60">
        <v>6700468.5300000003</v>
      </c>
      <c r="F29" s="60">
        <v>7961324.7000000002</v>
      </c>
      <c r="G29" s="60">
        <v>8835510.0999999996</v>
      </c>
    </row>
    <row r="30" spans="1:11" ht="19.5" x14ac:dyDescent="0.2">
      <c r="A30" s="64" t="s">
        <v>40</v>
      </c>
      <c r="B30" s="65"/>
      <c r="C30" s="66"/>
      <c r="D30" s="66"/>
      <c r="E30" s="66"/>
      <c r="F30" s="66"/>
      <c r="G30" s="66"/>
    </row>
    <row r="31" spans="1:11" s="29" customFormat="1" ht="37.5" customHeight="1" x14ac:dyDescent="0.2">
      <c r="A31" s="67" t="s">
        <v>41</v>
      </c>
      <c r="B31" s="30" t="s">
        <v>19</v>
      </c>
      <c r="C31" s="68">
        <v>40890224</v>
      </c>
      <c r="D31" s="69">
        <v>44943940.600000001</v>
      </c>
      <c r="E31" s="70">
        <v>45814346.299999997</v>
      </c>
      <c r="F31" s="70">
        <v>49005922</v>
      </c>
      <c r="G31" s="70">
        <v>51921654</v>
      </c>
    </row>
    <row r="32" spans="1:11" ht="18" customHeight="1" x14ac:dyDescent="0.2">
      <c r="A32" s="33" t="s">
        <v>42</v>
      </c>
      <c r="B32" s="30" t="s">
        <v>28</v>
      </c>
      <c r="C32" s="71">
        <f>C31/49506396.6*100/109</f>
        <v>0.75775999767426139</v>
      </c>
      <c r="D32" s="71">
        <f>D31/C31*100/104.3</f>
        <v>1.0538222158462247</v>
      </c>
      <c r="E32" s="72">
        <f>E31/D31*100/104.7</f>
        <v>0.97360694838089945</v>
      </c>
      <c r="F32" s="72">
        <f>F31/E31*100/104.3</f>
        <v>1.0255639863655781</v>
      </c>
      <c r="G32" s="72">
        <f>G31/F31*100/103.7</f>
        <v>1.021694835092289</v>
      </c>
    </row>
    <row r="33" spans="1:7" ht="39" x14ac:dyDescent="0.2">
      <c r="A33" s="64" t="s">
        <v>43</v>
      </c>
      <c r="B33" s="73"/>
      <c r="C33" s="74"/>
      <c r="D33" s="75"/>
      <c r="E33" s="75"/>
      <c r="F33" s="75"/>
      <c r="G33" s="75"/>
    </row>
    <row r="34" spans="1:7" ht="88.5" customHeight="1" x14ac:dyDescent="0.2">
      <c r="A34" s="33" t="s">
        <v>44</v>
      </c>
      <c r="B34" s="76" t="s">
        <v>28</v>
      </c>
      <c r="C34" s="77" t="s">
        <v>45</v>
      </c>
      <c r="D34" s="78">
        <v>100</v>
      </c>
      <c r="E34" s="79">
        <v>106</v>
      </c>
      <c r="F34" s="79">
        <v>107</v>
      </c>
      <c r="G34" s="80">
        <v>104</v>
      </c>
    </row>
    <row r="35" spans="1:7" ht="93.75" x14ac:dyDescent="0.2">
      <c r="A35" s="33" t="s">
        <v>46</v>
      </c>
      <c r="B35" s="76" t="s">
        <v>28</v>
      </c>
      <c r="C35" s="77" t="s">
        <v>47</v>
      </c>
      <c r="D35" s="81">
        <v>100</v>
      </c>
      <c r="E35" s="79">
        <v>107</v>
      </c>
      <c r="F35" s="79">
        <v>105</v>
      </c>
      <c r="G35" s="80">
        <v>104</v>
      </c>
    </row>
    <row r="36" spans="1:7" ht="93.75" x14ac:dyDescent="0.2">
      <c r="A36" s="33" t="s">
        <v>48</v>
      </c>
      <c r="B36" s="76" t="s">
        <v>28</v>
      </c>
      <c r="C36" s="77" t="s">
        <v>49</v>
      </c>
      <c r="D36" s="81">
        <v>100</v>
      </c>
      <c r="E36" s="79">
        <v>104</v>
      </c>
      <c r="F36" s="79">
        <v>104</v>
      </c>
      <c r="G36" s="80">
        <v>104</v>
      </c>
    </row>
    <row r="37" spans="1:7" ht="18.75" x14ac:dyDescent="0.2">
      <c r="A37" s="33" t="s">
        <v>50</v>
      </c>
      <c r="B37" s="76"/>
      <c r="C37" s="77"/>
      <c r="D37" s="81"/>
      <c r="E37" s="79"/>
      <c r="F37" s="79"/>
      <c r="G37" s="80"/>
    </row>
    <row r="38" spans="1:7" ht="37.5" x14ac:dyDescent="0.2">
      <c r="A38" s="33" t="s">
        <v>51</v>
      </c>
      <c r="B38" s="76" t="s">
        <v>28</v>
      </c>
      <c r="C38" s="77">
        <v>100</v>
      </c>
      <c r="D38" s="81">
        <v>145.26</v>
      </c>
      <c r="E38" s="79">
        <v>104</v>
      </c>
      <c r="F38" s="79">
        <v>104</v>
      </c>
      <c r="G38" s="80">
        <v>104</v>
      </c>
    </row>
    <row r="39" spans="1:7" ht="37.5" x14ac:dyDescent="0.2">
      <c r="A39" s="82" t="s">
        <v>52</v>
      </c>
      <c r="B39" s="76" t="s">
        <v>28</v>
      </c>
      <c r="C39" s="77" t="s">
        <v>53</v>
      </c>
      <c r="D39" s="81">
        <v>135</v>
      </c>
      <c r="E39" s="79">
        <v>104</v>
      </c>
      <c r="F39" s="79" t="s">
        <v>54</v>
      </c>
      <c r="G39" s="80" t="s">
        <v>54</v>
      </c>
    </row>
    <row r="40" spans="1:7" ht="18.75" x14ac:dyDescent="0.3">
      <c r="A40" s="83" t="s">
        <v>55</v>
      </c>
      <c r="B40" s="76" t="s">
        <v>28</v>
      </c>
      <c r="C40" s="77" t="s">
        <v>56</v>
      </c>
      <c r="D40" s="81">
        <v>115</v>
      </c>
      <c r="E40" s="79">
        <v>104</v>
      </c>
      <c r="F40" s="79">
        <v>104</v>
      </c>
      <c r="G40" s="80">
        <v>104</v>
      </c>
    </row>
    <row r="41" spans="1:7" ht="93.75" x14ac:dyDescent="0.2">
      <c r="A41" s="33" t="s">
        <v>57</v>
      </c>
      <c r="B41" s="76" t="s">
        <v>28</v>
      </c>
      <c r="C41" s="77" t="s">
        <v>58</v>
      </c>
      <c r="D41" s="79">
        <v>100</v>
      </c>
      <c r="E41" s="79">
        <v>106.3</v>
      </c>
      <c r="F41" s="79">
        <v>105.3</v>
      </c>
      <c r="G41" s="80">
        <v>104</v>
      </c>
    </row>
    <row r="42" spans="1:7" ht="18.75" x14ac:dyDescent="0.2">
      <c r="A42" s="84" t="s">
        <v>59</v>
      </c>
      <c r="B42" s="85" t="s">
        <v>28</v>
      </c>
      <c r="C42" s="86">
        <v>111.9</v>
      </c>
      <c r="D42" s="87">
        <v>105.3</v>
      </c>
      <c r="E42" s="87">
        <v>104</v>
      </c>
      <c r="F42" s="87">
        <v>104</v>
      </c>
      <c r="G42" s="88">
        <v>104</v>
      </c>
    </row>
    <row r="43" spans="1:7" s="89" customFormat="1" ht="16.5" customHeight="1" x14ac:dyDescent="0.2">
      <c r="A43" s="6" t="s">
        <v>60</v>
      </c>
      <c r="B43" s="6"/>
      <c r="C43" s="6"/>
      <c r="D43" s="6"/>
      <c r="E43" s="6"/>
      <c r="F43" s="6"/>
      <c r="G43" s="6"/>
    </row>
    <row r="44" spans="1:7" s="89" customFormat="1" ht="15" customHeight="1" x14ac:dyDescent="0.2">
      <c r="A44" s="5" t="s">
        <v>61</v>
      </c>
      <c r="B44" s="5"/>
      <c r="C44" s="5"/>
      <c r="D44" s="5"/>
      <c r="E44" s="5"/>
      <c r="F44" s="5"/>
      <c r="G44" s="5"/>
    </row>
    <row r="45" spans="1:7" s="89" customFormat="1" ht="25.35" customHeight="1" x14ac:dyDescent="0.2">
      <c r="A45" s="4" t="s">
        <v>62</v>
      </c>
      <c r="B45" s="4"/>
      <c r="C45" s="4"/>
      <c r="D45" s="4"/>
      <c r="E45" s="4"/>
      <c r="F45" s="4"/>
      <c r="G45" s="4"/>
    </row>
    <row r="46" spans="1:7" s="89" customFormat="1" ht="14.45" customHeight="1" x14ac:dyDescent="0.2">
      <c r="A46" s="4" t="s">
        <v>63</v>
      </c>
      <c r="B46" s="4"/>
      <c r="C46" s="4"/>
      <c r="D46" s="4"/>
      <c r="E46" s="4"/>
      <c r="F46" s="4"/>
      <c r="G46" s="4"/>
    </row>
    <row r="47" spans="1:7" s="89" customFormat="1" ht="14.45" customHeight="1" x14ac:dyDescent="0.2">
      <c r="A47" s="4" t="s">
        <v>64</v>
      </c>
      <c r="B47" s="4"/>
      <c r="C47" s="4"/>
      <c r="D47" s="4"/>
      <c r="E47" s="4"/>
      <c r="F47" s="4"/>
      <c r="G47" s="4"/>
    </row>
    <row r="48" spans="1:7" s="89" customFormat="1" ht="14.45" customHeight="1" x14ac:dyDescent="0.2">
      <c r="A48" s="4" t="s">
        <v>65</v>
      </c>
      <c r="B48" s="4"/>
      <c r="C48" s="4"/>
      <c r="D48" s="4"/>
      <c r="E48" s="4"/>
      <c r="F48" s="4"/>
      <c r="G48" s="4"/>
    </row>
    <row r="49" spans="1:7" s="89" customFormat="1" ht="36.75" customHeight="1" x14ac:dyDescent="0.2">
      <c r="A49" s="3" t="s">
        <v>66</v>
      </c>
      <c r="B49" s="3"/>
      <c r="C49" s="3"/>
      <c r="D49" s="3"/>
      <c r="E49" s="3"/>
      <c r="F49" s="3"/>
      <c r="G49" s="3"/>
    </row>
    <row r="50" spans="1:7" s="89" customFormat="1" ht="34.9" customHeight="1" x14ac:dyDescent="0.2">
      <c r="A50" s="4" t="s">
        <v>67</v>
      </c>
      <c r="B50" s="4"/>
      <c r="C50" s="4"/>
      <c r="D50" s="4"/>
      <c r="E50" s="4"/>
      <c r="F50" s="4"/>
      <c r="G50" s="4"/>
    </row>
    <row r="51" spans="1:7" s="89" customFormat="1" ht="23.25" customHeight="1" x14ac:dyDescent="0.2">
      <c r="A51" s="3" t="s">
        <v>68</v>
      </c>
      <c r="B51" s="3"/>
      <c r="C51" s="3"/>
      <c r="D51" s="3"/>
      <c r="E51" s="3"/>
      <c r="F51" s="3"/>
      <c r="G51" s="3"/>
    </row>
    <row r="52" spans="1:7" s="89" customFormat="1" ht="23.65" customHeight="1" x14ac:dyDescent="0.2">
      <c r="A52" s="4" t="s">
        <v>69</v>
      </c>
      <c r="B52" s="4"/>
      <c r="C52" s="4"/>
      <c r="D52" s="4"/>
      <c r="E52" s="4"/>
      <c r="F52" s="4"/>
      <c r="G52" s="4"/>
    </row>
    <row r="53" spans="1:7" s="89" customFormat="1" ht="22.35" customHeight="1" x14ac:dyDescent="0.2">
      <c r="A53" s="2" t="s">
        <v>70</v>
      </c>
      <c r="B53" s="2"/>
      <c r="C53" s="2"/>
      <c r="D53" s="2"/>
      <c r="E53" s="2"/>
      <c r="F53" s="2"/>
      <c r="G53" s="2"/>
    </row>
    <row r="54" spans="1:7" s="89" customFormat="1" x14ac:dyDescent="0.2">
      <c r="A54" s="1"/>
      <c r="B54" s="1"/>
      <c r="C54" s="1"/>
      <c r="D54" s="1"/>
      <c r="E54" s="1"/>
      <c r="F54" s="1"/>
      <c r="G54" s="1"/>
    </row>
    <row r="55" spans="1:7" s="89" customFormat="1" x14ac:dyDescent="0.2">
      <c r="A55" s="13"/>
      <c r="B55" s="13"/>
      <c r="C55" s="90"/>
      <c r="D55" s="90"/>
      <c r="E55" s="90"/>
      <c r="F55" s="90"/>
      <c r="G55" s="90"/>
    </row>
    <row r="56" spans="1:7" s="89" customFormat="1" x14ac:dyDescent="0.2">
      <c r="A56" s="13"/>
      <c r="B56" s="13"/>
      <c r="C56" s="90"/>
      <c r="D56" s="90"/>
      <c r="E56" s="90"/>
      <c r="F56" s="90"/>
      <c r="G56" s="90"/>
    </row>
  </sheetData>
  <mergeCells count="18">
    <mergeCell ref="A53:G53"/>
    <mergeCell ref="A54:G54"/>
    <mergeCell ref="E1:F1"/>
    <mergeCell ref="A48:G48"/>
    <mergeCell ref="A49:G49"/>
    <mergeCell ref="A50:G50"/>
    <mergeCell ref="A51:G51"/>
    <mergeCell ref="A52:G52"/>
    <mergeCell ref="A43:G43"/>
    <mergeCell ref="A44:G44"/>
    <mergeCell ref="A45:G45"/>
    <mergeCell ref="A46:G46"/>
    <mergeCell ref="A47:G47"/>
    <mergeCell ref="A5:G6"/>
    <mergeCell ref="A7:G7"/>
    <mergeCell ref="A8:A9"/>
    <mergeCell ref="E8:G8"/>
    <mergeCell ref="B16:C16"/>
  </mergeCells>
  <pageMargins left="1.1812499999999999" right="0.35416666666666702" top="0.78749999999999998" bottom="0.39374999999999999" header="0.511811023622047" footer="0.511811023622047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ColWidth="8.7109375" defaultRowHeight="12.75" x14ac:dyDescent="0.2"/>
  <sheetData/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/>
  </sheetViews>
  <sheetFormatPr defaultColWidth="8.7109375" defaultRowHeight="12.75" x14ac:dyDescent="0.2"/>
  <sheetData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Лист1!Excel_BuiltIn_Print_Area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Бочкарева Анастасия Юрьевна</dc:creator>
  <dc:description/>
  <cp:lastModifiedBy>Пономарева Александра Сергеевна</cp:lastModifiedBy>
  <cp:revision>8</cp:revision>
  <cp:lastPrinted>2023-08-15T11:46:15Z</cp:lastPrinted>
  <dcterms:created xsi:type="dcterms:W3CDTF">2019-08-14T11:10:01Z</dcterms:created>
  <dcterms:modified xsi:type="dcterms:W3CDTF">2023-09-28T13:47:24Z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