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_rels/workbook.xml.rels" ContentType="application/vnd.openxmlformats-package.relationship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3"/>
  </bookViews>
  <sheets>
    <sheet name="финансы" sheetId="1" state="visible" r:id="rId3"/>
    <sheet name="индикаторы" sheetId="2" state="visible" r:id="rId4"/>
    <sheet name="показатели" sheetId="3" state="visible" r:id="rId5"/>
    <sheet name="контрольные точки, мероприятия" sheetId="4" state="visible" r:id="rId6"/>
    <sheet name="Оценка" sheetId="5" state="visible" r:id="rId7"/>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<sst xmlns="http://schemas.openxmlformats.org/spreadsheetml/2006/main" count="438" uniqueCount="257">
  <si>
    <t xml:space="preserve">          Годовой отчет о ходе реализации муниципальной программы </t>
  </si>
  <si>
    <t xml:space="preserve">                   За 2025 год</t>
  </si>
  <si>
    <t xml:space="preserve">                             (отчетный период)</t>
  </si>
  <si>
    <r>
      <rPr>
        <sz val="11"/>
        <color theme="1"/>
        <rFont val="Times New Roman"/>
        <family val="1"/>
        <charset val="1"/>
      </rPr>
      <t xml:space="preserve">Наименование муниципальной программы </t>
    </r>
    <r>
      <rPr>
        <b val="true"/>
        <sz val="11"/>
        <color theme="1"/>
        <rFont val="Times New Roman"/>
        <family val="1"/>
        <charset val="1"/>
      </rPr>
      <t xml:space="preserve">«Молодежь городского округа города Калуги Калужской области»</t>
    </r>
  </si>
  <si>
    <t xml:space="preserve">Ответственный исполнитель муниципальной программы Управление физической культуры, спорта и молодежной политики города Калуги</t>
  </si>
  <si>
    <t xml:space="preserve">Наименование муниципальной программы, направления муниципальной программы и источника финансового обеспечения</t>
  </si>
  <si>
    <t xml:space="preserve">Объем финансового обеспечения, тыс. рублей</t>
  </si>
  <si>
    <t xml:space="preserve">Исполнение, тыс. рублей</t>
  </si>
  <si>
    <t xml:space="preserve">Процент исполнения, (4) / (3) x 100</t>
  </si>
  <si>
    <t xml:space="preserve">Комментарий &lt;1&gt;</t>
  </si>
  <si>
    <t xml:space="preserve">Предусмотрено программой/направлением на 31.12.2025</t>
  </si>
  <si>
    <t xml:space="preserve">Сводная бюджетная роспись</t>
  </si>
  <si>
    <t xml:space="preserve">Кассовое исполнение</t>
  </si>
  <si>
    <t xml:space="preserve">Муниципальная программа «Молодежь городского округа города Калуги» (всего), в том числе</t>
  </si>
  <si>
    <t xml:space="preserve">средства федерального бюджета</t>
  </si>
  <si>
    <t xml:space="preserve">средства областного бюджета</t>
  </si>
  <si>
    <t xml:space="preserve">средства бюджета городского округа города Калуги Калужской области</t>
  </si>
  <si>
    <t xml:space="preserve">иные источники &lt;2&gt;</t>
  </si>
  <si>
    <r>
      <rPr>
        <b val="true"/>
        <sz val="11"/>
        <color theme="1"/>
        <rFont val="Times New Roman"/>
        <family val="1"/>
        <charset val="1"/>
      </rPr>
      <t xml:space="preserve">«Образование»</t>
    </r>
    <r>
      <rPr>
        <sz val="11"/>
        <color theme="1"/>
        <rFont val="Times New Roman"/>
        <family val="1"/>
        <charset val="1"/>
      </rPr>
      <t xml:space="preserve"> управление физической культуры, спорта и молодежной политки города Калуги</t>
    </r>
  </si>
  <si>
    <t xml:space="preserve">А1 (исполненние по направлению)</t>
  </si>
  <si>
    <r>
      <rPr>
        <b val="true"/>
        <sz val="11"/>
        <color theme="1"/>
        <rFont val="Times New Roman"/>
        <family val="1"/>
        <charset val="1"/>
      </rPr>
      <t xml:space="preserve">Комплекс процессных мероприятий «</t>
    </r>
    <r>
      <rPr>
        <b val="true"/>
        <sz val="11"/>
        <rFont val="Times New Roman"/>
        <family val="1"/>
        <charset val="1"/>
      </rPr>
      <t xml:space="preserve">Обеспечение функционирования учреждения в сфере молодежной политики»</t>
    </r>
  </si>
  <si>
    <t xml:space="preserve">Комплекс процессных мероприятий «Содействие развитию молодежного движения»</t>
  </si>
  <si>
    <t xml:space="preserve">Комплекс процессных мероприятий «Формирование условий для гражданско-патриотического воспитания молодежи»</t>
  </si>
  <si>
    <t xml:space="preserve">Комплекс процессных мероприятий «Поддержка молодежных инициатив и организация досуга молодежи»</t>
  </si>
  <si>
    <t xml:space="preserve">Комплекс процессных мероприятий «Содействие занятости несовершеннолетних»</t>
  </si>
  <si>
    <t xml:space="preserve">Комплекс процессных мероприятий «Обеспечение развития муниципального учреждения в сфере молодежной политики»</t>
  </si>
  <si>
    <r>
      <rPr>
        <b val="true"/>
        <sz val="11"/>
        <color theme="1"/>
        <rFont val="Times New Roman"/>
        <family val="1"/>
        <charset val="1"/>
      </rPr>
      <t xml:space="preserve">«Образование»</t>
    </r>
    <r>
      <rPr>
        <sz val="11"/>
        <color theme="1"/>
        <rFont val="Times New Roman"/>
        <family val="1"/>
        <charset val="1"/>
      </rPr>
      <t xml:space="preserve"> управление образования города Калуги</t>
    </r>
  </si>
  <si>
    <t xml:space="preserve">А2 (исполненние по направлению)</t>
  </si>
  <si>
    <r>
      <rPr>
        <b val="true"/>
        <sz val="11"/>
        <color theme="1"/>
        <rFont val="Times New Roman"/>
        <family val="1"/>
        <charset val="1"/>
      </rPr>
      <t xml:space="preserve">«Образование»</t>
    </r>
    <r>
      <rPr>
        <sz val="11"/>
        <color theme="1"/>
        <rFont val="Times New Roman"/>
        <family val="1"/>
        <charset val="1"/>
      </rPr>
      <t xml:space="preserve"> управление архитектуры, градостроительства и земельных отношений города Калуги</t>
    </r>
  </si>
  <si>
    <t xml:space="preserve">А3 (исполненние по направлению)</t>
  </si>
  <si>
    <t xml:space="preserve">    --------------------------------</t>
  </si>
  <si>
    <t xml:space="preserve">    &lt;1&gt; Указываются причины отклонения (при наличии отклонений).</t>
  </si>
  <si>
    <t xml:space="preserve">    &lt;2&gt;   Указываются   собственные  средства  организаций  (при  наличии);</t>
  </si>
  <si>
    <t xml:space="preserve">средства  фондов  (при  наличии);  средства  физических  лиц (при наличии);</t>
  </si>
  <si>
    <t xml:space="preserve">привлеченные средства, за исключением бюджетных ассигнований (при наличии).</t>
  </si>
  <si>
    <t xml:space="preserve">...</t>
  </si>
  <si>
    <t xml:space="preserve">                Сведения о достижении значений индикаторов</t>
  </si>
  <si>
    <t xml:space="preserve">№ п/п</t>
  </si>
  <si>
    <t xml:space="preserve">Наименование индикатора</t>
  </si>
  <si>
    <t xml:space="preserve">Ед. изм.</t>
  </si>
  <si>
    <t xml:space="preserve">Значения индикатора</t>
  </si>
  <si>
    <t xml:space="preserve">Обоснование отклонений значений индикатора на конец отчетного года (при наличии)</t>
  </si>
  <si>
    <t xml:space="preserve">Год, предшествующий отчетному</t>
  </si>
  <si>
    <t xml:space="preserve">Отчетный год</t>
  </si>
  <si>
    <t xml:space="preserve">план</t>
  </si>
  <si>
    <t xml:space="preserve">факт</t>
  </si>
  <si>
    <t xml:space="preserve">итог</t>
  </si>
  <si>
    <t xml:space="preserve">Удельный вес численности молодежи, участвующей в мероприятиях, к общему количеству молодежи города Калуги</t>
  </si>
  <si>
    <t xml:space="preserve">%</t>
  </si>
  <si>
    <t xml:space="preserve">Имп</t>
  </si>
  <si>
    <t xml:space="preserve">                    Отчет о ходе реализации направления</t>
  </si>
  <si>
    <t xml:space="preserve">Молодежь городского округа города Калуги Калужской области</t>
  </si>
  <si>
    <t xml:space="preserve">            Сведения об исполнении помесячного плана достижения  показателей направления в текущем году</t>
  </si>
  <si>
    <t xml:space="preserve">Направление "Образование" управление физической культуры, спорта и молодежной политики города Калуги</t>
  </si>
  <si>
    <t xml:space="preserve">Единица измерения (по ОКЕИ)</t>
  </si>
  <si>
    <t xml:space="preserve">Значения по месяцам</t>
  </si>
  <si>
    <t xml:space="preserve">На конец года</t>
  </si>
  <si>
    <t xml:space="preserve">% исполнения</t>
  </si>
  <si>
    <t xml:space="preserve">янв.</t>
  </si>
  <si>
    <t xml:space="preserve">февр.</t>
  </si>
  <si>
    <t xml:space="preserve">март</t>
  </si>
  <si>
    <t xml:space="preserve">апр.</t>
  </si>
  <si>
    <t xml:space="preserve">май</t>
  </si>
  <si>
    <t xml:space="preserve">июнь</t>
  </si>
  <si>
    <t xml:space="preserve">июль</t>
  </si>
  <si>
    <t xml:space="preserve">авг.</t>
  </si>
  <si>
    <t xml:space="preserve">сент.</t>
  </si>
  <si>
    <t xml:space="preserve">окт.</t>
  </si>
  <si>
    <t xml:space="preserve">нояб.</t>
  </si>
  <si>
    <t xml:space="preserve">Псэ1</t>
  </si>
  <si>
    <t xml:space="preserve">Псэ2</t>
  </si>
  <si>
    <r>
      <rPr>
        <b val="true"/>
        <sz val="12"/>
        <color theme="1"/>
        <rFont val="Times New Roman"/>
        <family val="1"/>
        <charset val="204"/>
      </rPr>
      <t xml:space="preserve">Количество молодежи, принявших участие в мероприятиях структурного элемента «Обеспечение функционирования учреждения в сфере молодежной политики</t>
    </r>
    <r>
      <rPr>
        <b val="true"/>
        <sz val="12"/>
        <color theme="1"/>
        <rFont val="Times New Roman"/>
        <family val="1"/>
        <charset val="1"/>
      </rPr>
      <t xml:space="preserve">»</t>
    </r>
    <r>
      <rPr>
        <b val="true"/>
        <sz val="12"/>
        <color theme="1"/>
        <rFont val="Times New Roman"/>
        <family val="1"/>
        <charset val="204"/>
      </rPr>
      <t xml:space="preserve">, «Содействие развитию молодежного движения</t>
    </r>
    <r>
      <rPr>
        <b val="true"/>
        <sz val="12"/>
        <color theme="1"/>
        <rFont val="Times New Roman"/>
        <family val="1"/>
        <charset val="1"/>
      </rPr>
      <t xml:space="preserve">», «Поддержка молодежных инициатив и организация досуга молодежи»</t>
    </r>
  </si>
  <si>
    <t xml:space="preserve">Псэ3</t>
  </si>
  <si>
    <t xml:space="preserve">План</t>
  </si>
  <si>
    <t xml:space="preserve">чел.</t>
  </si>
  <si>
    <t xml:space="preserve">Псэ4</t>
  </si>
  <si>
    <t xml:space="preserve">Факт/прогноз</t>
  </si>
  <si>
    <t xml:space="preserve">Псэ5</t>
  </si>
  <si>
    <t xml:space="preserve">Количество проведенных мероприятий структурного элемента «Обеспечение функционирования учреждения в сфере молодежной политики», «Содействие развитию молодежного движения», «Поддержка молодежных инициатив и организация досуга молодежи»</t>
  </si>
  <si>
    <t xml:space="preserve">Псэ6</t>
  </si>
  <si>
    <t xml:space="preserve">ед.</t>
  </si>
  <si>
    <t xml:space="preserve">Количество молодежи, участвующей в мероприятиях по гражданско-патриотическому воспитанию структурного элемента «Формирование условий для гражданско-патриотического воспитания молодежи»</t>
  </si>
  <si>
    <t xml:space="preserve">Количество мероприятий по гражданско-патриотическому воспитанию структурного элемента «Формирование условий для гражданско-патриотического воспитания молодежи»</t>
  </si>
  <si>
    <t xml:space="preserve">Количество несовершеннолетних, трудоустроенных в каникулярное время структурного элемента «Содействие занятости несовершеннолетних»</t>
  </si>
  <si>
    <t xml:space="preserve">Количество муниципальных учреждений, которые приобрели основные средства, материальные запасы, и на которых проводились работы по текущему ремонту структурного элемента «Обеспечение развития муниципального учреждения в сфере молодежной политики»</t>
  </si>
  <si>
    <t xml:space="preserve">Псэ (сложить все % исполнения и разделить на количество показателей, по каждому комплексу отдельно)</t>
  </si>
  <si>
    <t xml:space="preserve">Направление «Образование». Управление образования города Калуги</t>
  </si>
  <si>
    <t xml:space="preserve">Показатели направления</t>
  </si>
  <si>
    <t xml:space="preserve">Направление «Образование». Управление архитектуры, градостроительства и земельных отношений города Калуги</t>
  </si>
  <si>
    <t xml:space="preserve">Псэ</t>
  </si>
  <si>
    <t xml:space="preserve">Количество отремонтированных подведомственных учреждений в сфере молодежной политики структурного элемента «Обеспечение развития муниципального учреждения в сфере молодежной политики»</t>
  </si>
  <si>
    <t xml:space="preserve">       Сведения о выполнении (достижении) мероприятий и контрольных точек</t>
  </si>
  <si>
    <t xml:space="preserve">№</t>
  </si>
  <si>
    <t xml:space="preserve">Наименование мероприятия (результата)/контрольной точки</t>
  </si>
  <si>
    <t xml:space="preserve">Плановая дата наступления контрольной точки</t>
  </si>
  <si>
    <t xml:space="preserve">Фактическая дата наступления контрольной точки</t>
  </si>
  <si>
    <t xml:space="preserve">Ответственный исполнитель (должность)</t>
  </si>
  <si>
    <t xml:space="preserve">Подтверждающий документ</t>
  </si>
  <si>
    <t xml:space="preserve">Комментарий (результаты/ проблемы, возникшие в ходе реализации мероприятия)</t>
  </si>
  <si>
    <t xml:space="preserve">Расчет ("+" достигнуто; "-" не достигнуто)</t>
  </si>
  <si>
    <t xml:space="preserve">1. </t>
  </si>
  <si>
    <t xml:space="preserve">Задача «Обеспечение деятельности муниципального бюджетного учреждения «Молодежный центр» города Калуги» структурного элемента «Обеспечение функционирования учреждения в сфере молодежной политики»</t>
  </si>
  <si>
    <t xml:space="preserve">1.1.</t>
  </si>
  <si>
    <t xml:space="preserve">Расходы на обеспечение деятельности муниципального бюджетного учреждения «Молодежный центр» города Калуги</t>
  </si>
  <si>
    <t xml:space="preserve">1.1.1.</t>
  </si>
  <si>
    <t xml:space="preserve">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</si>
  <si>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Начальник отдела молодежной политики</t>
  </si>
  <si>
    <t xml:space="preserve">1.1.1.1.</t>
  </si>
  <si>
    <r>
      <rPr>
        <sz val="11"/>
        <color theme="1"/>
        <rFont val="Times New Roman"/>
        <family val="1"/>
        <charset val="1"/>
      </rPr>
      <t xml:space="preserve">Контрольная точка «</t>
    </r>
    <r>
      <rPr>
        <sz val="11"/>
        <rFont val="Times New Roman"/>
        <family val="1"/>
        <charset val="1"/>
      </rPr>
      <t xml:space="preserve">Утверждено муниципальное задание на оказание муниципальных услуг (выполнение работ)</t>
    </r>
    <r>
      <rPr>
        <sz val="11"/>
        <color theme="1"/>
        <rFont val="Times New Roman"/>
        <family val="1"/>
        <charset val="1"/>
      </rPr>
      <t xml:space="preserve">»</t>
    </r>
  </si>
  <si>
    <t xml:space="preserve">распоряжение начальника управления физической культуры, спорта и молодежной политики города Калуги от 28.12.2024 № 579-13-Р</t>
  </si>
  <si>
    <t xml:space="preserve">+</t>
  </si>
  <si>
    <t xml:space="preserve">1.1.1.2.</t>
  </si>
  <si>
    <t xml:space="preserve">Контрольная точка «Заключено соглашение о порядке и условиях предоставления субсидии на финансовое обеспечение выполнения муниципального задания на оказание муниципальных услуг (выполнение работ)»</t>
  </si>
  <si>
    <t xml:space="preserve">Соглашение № 16 от 28.12.2024</t>
  </si>
  <si>
    <t xml:space="preserve">1.1.1.3.</t>
  </si>
  <si>
    <t xml:space="preserve">Контрольная точка «Перечислена субсидия (%)»</t>
  </si>
  <si>
    <t xml:space="preserve">платежное поручение 3 от 14.01.2025, 27 от 23.01.2025, 32 от 28.01.2025, 84 от 07.02.2025, 86 от 10.02.2025, 91 от 10.02.2025, 139 от 25.02.2025, 230 от 11.03.2025, 263 от 21.03.2025, 269 от 25.03.2025, 282 от 26.03.2025, 288 от 27.03.2025, 321 от 01.04.2025, 321 от 01.04.2025, 365 от 11.04.2025, 400 от 17.04.2025, 400 от 17.04.2025, 410 от 18.04.2025, 442 от 25.04.2025, 507 от 13.05.2025, 538 от 19.05.2025, 569 от 27.05.2025, 589 от 28.05.2025, 602 от 30.05.2025, 630 от 09.06.2025, 672 от 19.06.2025, 703 от 26.05.2025, 751 от 04.07.2025, 772 от 11.07.2025, 795 от 21.07.2025, 818 от 29.07.2025, 862 от 04.08.2025,  877 от 08.08.2025, 886 от 12.08.2025, 923 от 19.08.2025, 929 от 20.08.2025, 949 от 27.08.2025, 983 от 02.09.2025, 1012 от 11.09.2025, 1070 от 26.09.2025, 1087 от 29.09.2025, 1110 от 01.10.2025, 1144 от 13.10.2025, 1165 от 15.10.2025, 1212 от 28.10.2025, 1244 от 30.10.2025, 1274 от от 11.11.2025, 1294 от 13.11.2025, 1338 от 26.11.2025, 1414 от 12.12.2025, 1492 от 23.12.2025, 1511 от 24.12.2025</t>
  </si>
  <si>
    <t xml:space="preserve">1.1.1.4.</t>
  </si>
  <si>
    <r>
      <rPr>
        <sz val="11"/>
        <color theme="1"/>
        <rFont val="Times New Roman"/>
        <family val="1"/>
        <charset val="1"/>
      </rPr>
      <t xml:space="preserve">Контрольная точка «</t>
    </r>
    <r>
      <rPr>
        <sz val="11"/>
        <rFont val="Times New Roman"/>
        <family val="1"/>
        <charset val="1"/>
      </rPr>
      <t xml:space="preserve">Услуга оказана (работы выполнены)</t>
    </r>
    <r>
      <rPr>
        <sz val="11"/>
        <color theme="1"/>
        <rFont val="Times New Roman"/>
        <family val="1"/>
        <charset val="1"/>
      </rPr>
      <t xml:space="preserve">»</t>
    </r>
  </si>
  <si>
    <t xml:space="preserve">отчет о достижении результатов предоставления субсидии</t>
  </si>
  <si>
    <t xml:space="preserve">1.2.</t>
  </si>
  <si>
    <t xml:space="preserve">Субсидии бюджетным учреждениям на иные цели </t>
  </si>
  <si>
    <t xml:space="preserve">1.2.1.</t>
  </si>
  <si>
    <t xml:space="preserve">Контрольная точка «Перечень целевых субсидий утвержден»</t>
  </si>
  <si>
    <t xml:space="preserve">перечень целевых субсидий № 3 от 11.03.2025</t>
  </si>
  <si>
    <t xml:space="preserve">-</t>
  </si>
  <si>
    <t xml:space="preserve">1.2.2.</t>
  </si>
  <si>
    <t xml:space="preserve">Контрольная точка «Заключено соглашение о предоставлении субсидии на иные цели»</t>
  </si>
  <si>
    <t xml:space="preserve">Соглашение № 39 от 11.03.2025</t>
  </si>
  <si>
    <t xml:space="preserve">1.2.3.</t>
  </si>
  <si>
    <t xml:space="preserve">платежное поручение 392 от 15.04.2025, 588 от 28.05.2025, 924 от 19.08.2025, 1290 от 11.11.2025, 1403 от 08.12, 1423 от 12.12, 1494 от 23.12, 1496 от 24.12</t>
  </si>
  <si>
    <t xml:space="preserve">1.2.4.</t>
  </si>
  <si>
    <t xml:space="preserve">Контрольная точка «Услуга оказана (работы выполнены)»</t>
  </si>
  <si>
    <t xml:space="preserve">2. </t>
  </si>
  <si>
    <t xml:space="preserve">Задача «Поддержка молодежных инициатив и эффективное использование потенциала работающей молодежи» структурного элемента «Содействие развитию молодежного движения»</t>
  </si>
  <si>
    <t xml:space="preserve">2.1.</t>
  </si>
  <si>
    <t xml:space="preserve">Содействие развитию молодежного движения</t>
  </si>
  <si>
    <t xml:space="preserve">2.1.1.</t>
  </si>
  <si>
    <t xml:space="preserve">Контрольная точка «Утвержден
план-график (в соответствии с планом мероприятий)»</t>
  </si>
  <si>
    <t xml:space="preserve">План-график закупок от 24.12.2024</t>
  </si>
  <si>
    <t xml:space="preserve">2.1.2.</t>
  </si>
  <si>
    <t xml:space="preserve">Контрольная точка «Бюджетные обязательства приняты»</t>
  </si>
  <si>
    <t xml:space="preserve">принятие БО 1436-03.03, 1740-27.03, 1835-14.04, 1932-23.04, 2831-18.08, 3314, 3315-23.10; 3463, 3464, 3465, 3496-24.10;3844-03.12.2025</t>
  </si>
  <si>
    <t xml:space="preserve">2.1.3.</t>
  </si>
  <si>
    <t xml:space="preserve">Контрольная точка «Заключен контракт (договор) на закупку товаров, работ, услуг»</t>
  </si>
  <si>
    <r>
      <rPr>
        <sz val="11"/>
        <color rgb="FF000000"/>
        <rFont val="Times New Roman"/>
        <family val="1"/>
        <charset val="1"/>
      </rPr>
      <t xml:space="preserve">контракт, договор ИМЗ-2025-008470 от 24.02, 1-М</t>
    </r>
    <r>
      <rPr>
        <vertAlign val="superscript"/>
        <sz val="11"/>
        <color rgb="FF000000"/>
        <rFont val="Times New Roman"/>
        <family val="1"/>
        <charset val="1"/>
      </rPr>
      <t xml:space="preserve"> </t>
    </r>
    <r>
      <rPr>
        <sz val="11"/>
        <color rgb="FF000000"/>
        <rFont val="Times New Roman"/>
        <family val="1"/>
        <charset val="1"/>
      </rPr>
      <t xml:space="preserve">от 26.03, ИМЗ-2025-016116 от 03.04, 2-М от 16.04, ИМЗ-2025-037717 от 08.08, ИМЗ-2025-046280 от 01.10, ИМЗ-2025-046291 от 02.10, ИМЗ-2025-048242 от 16.10, ИМЗ-2025-048868 от 25.10, ИМЗ-2025-048251 от 17.10,  39 от 22.10, </t>
    </r>
    <r>
      <rPr>
        <sz val="11"/>
        <color rgb="FF000000"/>
        <rFont val="Times New Roman"/>
        <family val="1"/>
        <charset val="204"/>
      </rPr>
      <t xml:space="preserve"> 5-М</t>
    </r>
    <r>
      <rPr>
        <vertAlign val="superscript"/>
        <sz val="11"/>
        <color rgb="FF000000"/>
        <rFont val="Times New Roman"/>
        <family val="1"/>
        <charset val="204"/>
      </rPr>
      <t xml:space="preserve"> </t>
    </r>
    <r>
      <rPr>
        <sz val="11"/>
        <color rgb="FF000000"/>
        <rFont val="Times New Roman"/>
        <family val="1"/>
        <charset val="204"/>
      </rPr>
      <t xml:space="preserve">от 27.11.2025</t>
    </r>
  </si>
  <si>
    <t xml:space="preserve">2.1.4.</t>
  </si>
  <si>
    <t xml:space="preserve">Контрольная точка «Оплата поставленных товаров, выполненных работ, оказанных услуг»</t>
  </si>
  <si>
    <t xml:space="preserve">платежное поручение № 221 от 06.03.2025, 3337 от 01.04.2025, 338 от 01.04.2025, 339 от 01.04.2025; 420 от 22.04.2025, 468 от 25.04.2025, 469 от 25.04.2025, 470 от 25.04.2025; 1028 от 12.09.2025, 1228 от 28.10.2025, 1268 от 11.11.2025, 1271 от 12.11.2025, 1291 от 12.11.2025;  1312 от 19.11.2025, 1439 от 16.12.2025, 1440 от 16.12.2025, 1441 от 16.12.2025; 1438 от 17.12.2025, 1451 от 17.12.2025</t>
  </si>
  <si>
    <t xml:space="preserve">3.</t>
  </si>
  <si>
    <t xml:space="preserve">Задача «Гражданско-патриотическое воспитание молодежи, воспитание национальной гордости, исторической памяти» структурного элемента «Формирование условий для гражданско-патриотического воспитания молодежи»</t>
  </si>
  <si>
    <t xml:space="preserve">3.1.</t>
  </si>
  <si>
    <t xml:space="preserve">Формирование условий для гражданско-патриотического и духовно-нравственного воспитания молодежи</t>
  </si>
  <si>
    <t xml:space="preserve">3.1.1.</t>
  </si>
  <si>
    <t xml:space="preserve">3.1.2.</t>
  </si>
  <si>
    <t xml:space="preserve">принятие БО принятие БО № 1215-20.02, 1223-18.02, 1226-20.02, 1485-12.03, 1490-17.03, 1522-12.03, 1560-19.03, 1590-1903, 1616-19.03; 1739-28.03, 1774-01.04, 1925-21.04, 2084-13.05, 2088-13.05, 2111-19.05, 2116-14.05, 2139-22.05, 2195-22.05, 22.53-03.06, 2500-02.07, 2564-16.07, 2643-28.07, 2650-06.08, 2664-29.07, 2725-11.08, 2724-11.08, 3219-01.10, 3229-06.10.2025</t>
  </si>
  <si>
    <t xml:space="preserve">3.1.3.</t>
  </si>
  <si>
    <t xml:space="preserve">контракт, договор № ИМЗ-2025-004270 от 05.02, ИМЗ-2025-020325 от 10.02, ИМЗ-2025-004345 от 06.02, 125/25 от 10.02, ИМЗ-2025-009934 от 04.03, ИМЗ-2025-010039 от 04.03, ИМЗ-2025-009936 от 06.03, ИМЗ-2025-010676 от 07.03, ИМЗ-2025-03В от 06.03, ИМЗ-2025-011459 от 12.03, ИМЗ-2025-02403Кр от 24.03, ИМЗ-2025-013613 от 24.03, ИМЗ-2025-017697 от 11.04, ИМЗ-2025-021188 от 29.04, ИМЗ-2025-020586 от 25.04, 060525 от 29.04, 158/25 от 28.04, ИМЗ-2025-021910ф от 12.05, ИМЗ-2025-022465 от 12.05, ИМЗ-2025-020609 от 15.05, ИМЗ-2025-031514 от 01.07, ИМЗ-2025-031485 от 02.07, ИМЗ-2025-034897 от 18.07, ИМЗ-2025-035113-21.07, ИМЗ-2025-034832 от 17.07, 193/25 от 23.07, 194/25 от 23.07, ИМЗ-2025-044490 от 24.09, ИМЗ-2025-044589 от 23.09.2025</t>
  </si>
  <si>
    <t xml:space="preserve">3.1.4.</t>
  </si>
  <si>
    <r>
      <rPr>
        <sz val="11"/>
        <color rgb="FF000000"/>
        <rFont val="Times New Roman"/>
        <family val="1"/>
        <charset val="1"/>
      </rPr>
      <t xml:space="preserve">платежное поручение № 197 от 03.03.2025, 198 </t>
    </r>
    <r>
      <rPr>
        <sz val="11"/>
        <color rgb="FF000000"/>
        <rFont val="Times New Roman"/>
        <family val="1"/>
        <charset val="204"/>
      </rPr>
      <t xml:space="preserve">от 03.03.2025</t>
    </r>
    <r>
      <rPr>
        <sz val="11"/>
        <color rgb="FF000000"/>
        <rFont val="Times New Roman"/>
        <family val="1"/>
        <charset val="1"/>
      </rPr>
      <t xml:space="preserve">, 199 </t>
    </r>
    <r>
      <rPr>
        <sz val="11"/>
        <color rgb="FF000000"/>
        <rFont val="Times New Roman"/>
        <family val="1"/>
        <charset val="204"/>
      </rPr>
      <t xml:space="preserve">от 03.03.2025</t>
    </r>
    <r>
      <rPr>
        <sz val="11"/>
        <color rgb="FF000000"/>
        <rFont val="Times New Roman"/>
        <family val="1"/>
        <charset val="1"/>
      </rPr>
      <t xml:space="preserve">, 200 от 03.03.2025; 201 от 04.03.2025, 202 от 04.03.2025, 274 от 25.03.2025, 275 </t>
    </r>
    <r>
      <rPr>
        <sz val="11"/>
        <color rgb="FF000000"/>
        <rFont val="Times New Roman"/>
        <family val="1"/>
        <charset val="204"/>
      </rPr>
      <t xml:space="preserve">от 25.03.2025</t>
    </r>
    <r>
      <rPr>
        <sz val="11"/>
        <color rgb="FF000000"/>
        <rFont val="Times New Roman"/>
        <family val="1"/>
        <charset val="1"/>
      </rPr>
      <t xml:space="preserve">, 276 </t>
    </r>
    <r>
      <rPr>
        <sz val="11"/>
        <color rgb="FF000000"/>
        <rFont val="Times New Roman"/>
        <family val="1"/>
        <charset val="204"/>
      </rPr>
      <t xml:space="preserve">от 25.03.2025</t>
    </r>
    <r>
      <rPr>
        <sz val="11"/>
        <color rgb="FF000000"/>
        <rFont val="Times New Roman"/>
        <family val="1"/>
        <charset val="1"/>
      </rPr>
      <t xml:space="preserve">, 277 </t>
    </r>
    <r>
      <rPr>
        <sz val="11"/>
        <color rgb="FF000000"/>
        <rFont val="Times New Roman"/>
        <family val="1"/>
        <charset val="204"/>
      </rPr>
      <t xml:space="preserve">от 25.03.2025</t>
    </r>
    <r>
      <rPr>
        <sz val="11"/>
        <color rgb="FF000000"/>
        <rFont val="Times New Roman"/>
        <family val="1"/>
        <charset val="1"/>
      </rPr>
      <t xml:space="preserve">, 278 от 25.03.2025; 281 от 26.03.2025, 316 от 01.04.2025, 345 от 02.04.2025, 373 от 14.04.2025, 4886 от 06.05.2025, 535 от 16.05.2025, 536 от 16.05.2025; 539 от 19.05.2026, 551 от 23.05.2025, 551 от 23.05.2025, 553 от 26.05.2025, 554 от 26.05.2025; 586 от 27.05.2025, 642 от 10.06.2025, 790 от 15.07.2025, 800 от 23.07.2025, 881 от 11.08.2025, 882 от 11.08.2025</t>
    </r>
  </si>
  <si>
    <t xml:space="preserve">4.</t>
  </si>
  <si>
    <t xml:space="preserve">Задача «Поддержка инициативной и талантливой молодежи муниципального образования «Город Калуга» структурного элемента «Поддержка молодежных инициатив и организация досуга молодежи»</t>
  </si>
  <si>
    <t xml:space="preserve">4.1.</t>
  </si>
  <si>
    <t xml:space="preserve">Поддержка молодежных инициатив и организация досуга молодежи</t>
  </si>
  <si>
    <t xml:space="preserve">4.1.1.</t>
  </si>
  <si>
    <t xml:space="preserve">4.1.2.</t>
  </si>
  <si>
    <t xml:space="preserve">принятие БО № 1483-11.03, 1615-21.03, 1834-14.04, 1900-21.04, 2199-23.05, 2453-24.06, 2507-17.07, 2544-15.07, 2575-18.07, 2600-21.07, 2622-21.07, 2624-28.07, 2640-28.07, 2639-28.07, 2651-29.07, 2649-28.07, 2783-11.08, 3084-11.09, 3118-19.09, 3343-22.10, 3342-22.10, 3722-25.11, 3721-25.11, 3743-26.11, 4056-16.12.2025</t>
  </si>
  <si>
    <t xml:space="preserve">4.1.3.</t>
  </si>
  <si>
    <t xml:space="preserve">контракт, договор  ИМЗ-2025-046599 ИМЗ-202 ИМЗ-2025-052845 от 17.11, ИМЗ-2025-052648 от 17.11, ИМЗ-2025-052617 оИМЗ-2025-059268 от 11.12.2025</t>
  </si>
  <si>
    <t xml:space="preserve">4.1.4.</t>
  </si>
  <si>
    <t xml:space="preserve"> платежное поручение № 272 от 25.03.2025, 273 от 25.03.2025, 419 от 22.04.2025, 430 от 24.04.2025, 587 от 27.05.2025, 763 от 09.07.2025, 798 от 22.07.2025, 797 от 22.07.2025, 811 от 28.07.2025, 867 от 04.08.2025, 866 от 04.08.2025, 871 от 05.08.2025,  872 от 05.08.2025,  880 от 08.08.2025, 914 от 15.08.2025, 965 от 28.08.2025, 1002 от 08.09.2025, 1048 от 18.09.2025, 1049 от 18.09.2025, 1050 от  18.09.2025, 1064 от 24.09.2025, 1227 от 28.10.2025, 1269 от 11.11.2025, 1384 от 02.12.2025, 1385 от 02.12.2025, 1450 от 17.12.2025, 1460 от 19.12.2025, 1542 от 29.12.2025</t>
  </si>
  <si>
    <t xml:space="preserve">5.</t>
  </si>
  <si>
    <t xml:space="preserve">Задача «Оказание содействия трудоустройства несовершеннолетних в каникулярное время» структурного элемента «Содействие занятости несовершеннолетних»</t>
  </si>
  <si>
    <t xml:space="preserve">5.1.</t>
  </si>
  <si>
    <t xml:space="preserve">Финансовое обеспечение мероприятий по содействию занятости несовершеннолетних </t>
  </si>
  <si>
    <t xml:space="preserve">не установлена</t>
  </si>
  <si>
    <t xml:space="preserve">5.1.1.</t>
  </si>
  <si>
    <t xml:space="preserve">Контрольная точка</t>
  </si>
  <si>
    <t xml:space="preserve">5.1.2.</t>
  </si>
  <si>
    <t xml:space="preserve">5.1.3.</t>
  </si>
  <si>
    <t xml:space="preserve">5.1.4.</t>
  </si>
  <si>
    <t xml:space="preserve">6.</t>
  </si>
  <si>
    <t xml:space="preserve">Задача «Создание условий для развития и реализации молодежных инициатив путем укрепления материально-технической базы» структурного элемента «Обеспечение развития муниципального учреждения в сфере молодежной политики» </t>
  </si>
  <si>
    <t xml:space="preserve">6.1.</t>
  </si>
  <si>
    <t xml:space="preserve">Реализация молодежных инициатив</t>
  </si>
  <si>
    <t xml:space="preserve">6.1.1.</t>
  </si>
  <si>
    <t xml:space="preserve">перечень целевых субсидий № 8 от 01.07.2025</t>
  </si>
  <si>
    <t xml:space="preserve">6.1.2.</t>
  </si>
  <si>
    <t xml:space="preserve">Контрольная точка «Заключено дополнительное соглашение о предоставлении субсидии на иные цели»</t>
  </si>
  <si>
    <t xml:space="preserve">дополнительное соглашение № 1 от 01.07.2025</t>
  </si>
  <si>
    <t xml:space="preserve">6.1.3.</t>
  </si>
  <si>
    <t xml:space="preserve">платежное поручение 1182 от 20.10.2025, 1183 от 20.10.2025; 1319 от 19.11.2025, 1320 от 19.11.2025; 1446 от 17.12.2025, 1447 от 17.12.2025; 1532 от 26.12.2025,1533 от 26.12.2025 , 1534 от 26.12.2025 , 1535 от 26.12.2025 </t>
  </si>
  <si>
    <t xml:space="preserve">6.1.4.</t>
  </si>
  <si>
    <t xml:space="preserve">1.</t>
  </si>
  <si>
    <t xml:space="preserve">Задача «Укрепление материально-технической базы» структурного элемента «Обеспечение развития муниципального учреждения в сфере молодежной политики»</t>
  </si>
  <si>
    <t xml:space="preserve">Капитальные, текущие ремонты зданий и помещений муниципального учреждения в сфере молодежной политики, благоустройство территорий</t>
  </si>
  <si>
    <t xml:space="preserve">заместитель начальника управления/Председатель финансово- экономического комитета/Начальник отдела капитального ремонта/куратор обьектов</t>
  </si>
  <si>
    <r>
      <rPr>
        <sz val="11"/>
        <color theme="1"/>
        <rFont val="Times New Roman"/>
        <family val="1"/>
        <charset val="204"/>
      </rPr>
      <t xml:space="preserve">Контрольная точка </t>
    </r>
    <r>
      <rPr>
        <sz val="11"/>
        <color theme="1"/>
        <rFont val="Times New Roman"/>
        <family val="1"/>
        <charset val="1"/>
      </rPr>
      <t xml:space="preserve">«Утверждены бюджетные ассигнования и доведены лимиты бюджетных обязательств»</t>
    </r>
  </si>
  <si>
    <r>
      <rPr>
        <sz val="11"/>
        <color theme="1"/>
        <rFont val="Times New Roman"/>
        <family val="1"/>
        <charset val="1"/>
      </rPr>
      <t xml:space="preserve">решение Городской Думы города Калуги             от 26.02.2025 </t>
    </r>
    <r>
      <rPr>
        <sz val="11"/>
        <color theme="1"/>
        <rFont val="Times New Roman"/>
        <family val="1"/>
        <charset val="204"/>
      </rPr>
      <t xml:space="preserve">№17</t>
    </r>
  </si>
  <si>
    <t xml:space="preserve">выполнение работ по проведению пожарно-технического обследования для капитального ремонта здания МБУ «Молодежный центр города Калуги», расположенный по адресу: г. Калуга, ул Герцена, д. 16А»</t>
  </si>
  <si>
    <t xml:space="preserve">1.1.2.</t>
  </si>
  <si>
    <r>
      <rPr>
        <sz val="11"/>
        <color theme="1"/>
        <rFont val="Times New Roman"/>
        <family val="1"/>
        <charset val="204"/>
      </rPr>
      <t xml:space="preserve">Контрольная точка </t>
    </r>
    <r>
      <rPr>
        <sz val="11"/>
        <color theme="1"/>
        <rFont val="Times New Roman"/>
        <family val="1"/>
        <charset val="1"/>
      </rPr>
      <t xml:space="preserve">«Заключение муниципального контракта»</t>
    </r>
  </si>
  <si>
    <t xml:space="preserve">Контракт   №12-18-2025 от 29.01.2025</t>
  </si>
  <si>
    <t xml:space="preserve">1.1.3.</t>
  </si>
  <si>
    <r>
      <rPr>
        <sz val="11"/>
        <color theme="1"/>
        <rFont val="Times New Roman"/>
        <family val="1"/>
        <charset val="204"/>
      </rPr>
      <t xml:space="preserve">Контрольная точка </t>
    </r>
    <r>
      <rPr>
        <sz val="11"/>
        <color theme="1"/>
        <rFont val="Times New Roman"/>
        <family val="1"/>
        <charset val="1"/>
      </rPr>
      <t xml:space="preserve">«Приемка работ»</t>
    </r>
  </si>
  <si>
    <t xml:space="preserve">документ о приемке Акт №22 от 05.02.2025</t>
  </si>
  <si>
    <t xml:space="preserve">1.1.4.</t>
  </si>
  <si>
    <r>
      <rPr>
        <sz val="11"/>
        <color theme="1"/>
        <rFont val="Times New Roman"/>
        <family val="1"/>
        <charset val="204"/>
      </rPr>
      <t xml:space="preserve">Контрольная точка </t>
    </r>
    <r>
      <rPr>
        <sz val="11"/>
        <color theme="1"/>
        <rFont val="Times New Roman"/>
        <family val="1"/>
        <charset val="1"/>
      </rPr>
      <t xml:space="preserve">«Оплата выполненных работ»</t>
    </r>
  </si>
  <si>
    <t xml:space="preserve">платежное поручение  46 от 19.02.2025 </t>
  </si>
  <si>
    <t xml:space="preserve">Задача «Содействие занятости несовершеннолетних»</t>
  </si>
  <si>
    <t xml:space="preserve">Начальник отдела общего и дополнительного образования, начальник отдела финансово-экономической деятельности,образовательные учреждения, подведомственные управлению образования города Калуги</t>
  </si>
  <si>
    <t xml:space="preserve">Контрольная точка «Перечень целевых субсидий утвержден с 01.01-31.12.2025»</t>
  </si>
  <si>
    <t xml:space="preserve">перечень целевых субсидий №9 от 24.06.2025, №18 от 15.09.2025, №20 от 27.10.2025, №21 от 13.11.2025, №22 от 18.11.2025, №23 от 27.11.2025, №24 от 09.12.2025, №25 от 15.12.2025, №27 от 24.12.2025.</t>
  </si>
  <si>
    <t xml:space="preserve">Контрольная точка «Заключено соглашение о предоставлении субсидии до 31.12.2025»</t>
  </si>
  <si>
    <t xml:space="preserve">соглашение о предоставлениии субсидии на иные цели </t>
  </si>
  <si>
    <t xml:space="preserve">Заключены дополнительные соглашения с 34 общеобразовательными учреждениями, подведомственными управлению образования</t>
  </si>
  <si>
    <t xml:space="preserve">1.3.1.</t>
  </si>
  <si>
    <t xml:space="preserve">Контрольная точка «Перечислена субсидия до 31.12.2025»</t>
  </si>
  <si>
    <t xml:space="preserve">Платежное поручение от 26.06.2025 №8522, 8523,8524,8525; от 26.09.2025 №12010,12011,12012,12013,12014,12015,12016,12017,12018,12019,12020,12021; от 20.11.2025 №14721,14722,14723,14724,14725,14726,14727,14728,14729; от 21.11.2025 №14735,14736; от 24.11.2025 №14816,14818,14819; от 25.11.2025 №14817,14857,14858,14859,14860,14861; от 26.11.2025 №14862,14870,14871; от 28.11.2025 №14872,15059; от 27.11.2025 №14873; от 04.12.2025 №15451; от 09.12.2025 №15634,15635,15636; от 10.12.2025 №15856,15857,15858,15859; от 12.12.2025 №16024; от 16.12.2025 №16234; от 17.12.2025 №16278,16279,16280,16281,16282; от 18.12.2025 №16375,16376; от 19.12.2025 №16436,16437,16438,16439,16440,16441,16448,16449,156450,16451,16452,16453; от 22.12.2025 №16494,16495,16496,16497,16498,16499; от 24.12.2025 №16664,16665; от 26.12.2025 №17245; от 29.12.2025 №17303,17304,17305,17306,17307.</t>
  </si>
  <si>
    <t xml:space="preserve">1.4.1.</t>
  </si>
  <si>
    <t xml:space="preserve">Контрольная точка «Мероприятия, предусмотренные соглашением, проведены до 31.12.2025»</t>
  </si>
  <si>
    <t xml:space="preserve">отчет об использовании бюджетных ассигнований</t>
  </si>
  <si>
    <t xml:space="preserve">Ктсэ1( количество "+"/(количество всего"+"и"-") по каждому комплексу отдельно</t>
  </si>
  <si>
    <t xml:space="preserve">Ктсэ2</t>
  </si>
  <si>
    <t xml:space="preserve">Ктсэ3</t>
  </si>
  <si>
    <t xml:space="preserve">Ктсэ4</t>
  </si>
  <si>
    <t xml:space="preserve">Ктсэ5</t>
  </si>
  <si>
    <t xml:space="preserve">Ктсэ6</t>
  </si>
  <si>
    <t xml:space="preserve">Ктсэ7</t>
  </si>
  <si>
    <t xml:space="preserve">Ктсэ8</t>
  </si>
  <si>
    <t xml:space="preserve">Оценку эффективности реализации муниципальной программы, рассчитанную в соответствии с Порядком проведения оценки эффективности реализации муниципальных программ городского округа города Калуги Калужской области, утвержденным постановлением Городской Управы города Калуги от 02.08.2013 N 220-п.
</t>
  </si>
  <si>
    <t xml:space="preserve">Муниципальная программа «Молодежь городского округа города Калуги Калужской области»</t>
  </si>
  <si>
    <t xml:space="preserve">Оэмп</t>
  </si>
  <si>
    <t xml:space="preserve">«Образование» управление физической культуры, спорта и молодежной политки города Калуги</t>
  </si>
  <si>
    <t xml:space="preserve">«Образование» управление образования города Калуги</t>
  </si>
  <si>
    <t xml:space="preserve">«Образование» управление архитектуры, градостроительства и земельных отношений города Калуги</t>
  </si>
  <si>
    <t xml:space="preserve">Эн1</t>
  </si>
  <si>
    <t xml:space="preserve">Эн2</t>
  </si>
  <si>
    <t xml:space="preserve">Эн3</t>
  </si>
  <si>
    <t xml:space="preserve">А1</t>
  </si>
  <si>
    <t xml:space="preserve">А2</t>
  </si>
  <si>
    <t xml:space="preserve">А3</t>
  </si>
  <si>
    <t xml:space="preserve"> «Обеспечение функционирования учреждения в сфере молодежной политики»</t>
  </si>
  <si>
    <t xml:space="preserve"> «Содействие развитию молодежного движения»</t>
  </si>
  <si>
    <t xml:space="preserve"> «Формирование условий для гражданско-патриотического воспитания молодежи»</t>
  </si>
  <si>
    <t xml:space="preserve"> «Поддержка молодежных инициатив и организация досуга молодежи»</t>
  </si>
  <si>
    <t xml:space="preserve">«Содействие занятости несовершеннолетних»</t>
  </si>
  <si>
    <t xml:space="preserve"> «Обеспечение развития муниципального учреждения в сфере молодежной политики»</t>
  </si>
  <si>
    <t xml:space="preserve"> «Содействие занятости несовершеннолетних»</t>
  </si>
  <si>
    <t xml:space="preserve">«Обеспечение развития муниципального учреждения в сфере молодежной политики»</t>
  </si>
  <si>
    <t xml:space="preserve">Осэ1</t>
  </si>
  <si>
    <t xml:space="preserve">Осэ2</t>
  </si>
  <si>
    <t xml:space="preserve">Осэ3</t>
  </si>
  <si>
    <t xml:space="preserve">Осэ4</t>
  </si>
  <si>
    <t xml:space="preserve">Осэ5</t>
  </si>
  <si>
    <t xml:space="preserve">Осэ6</t>
  </si>
  <si>
    <t xml:space="preserve">Ктсэ1</t>
  </si>
</sst>
</file>

<file path=xl/styles.xml><?xml version="1.0" encoding="utf-8"?>
<styleSheet xmlns="http://schemas.openxmlformats.org/spreadsheetml/2006/main">
  <numFmts count="12">
    <numFmt numFmtId="164" formatCode="General"/>
    <numFmt numFmtId="165" formatCode="#,##0.00"/>
    <numFmt numFmtId="166" formatCode="0.00"/>
    <numFmt numFmtId="167" formatCode="#,##0.00_р_.;[RED]\-#,##0.00_р_."/>
    <numFmt numFmtId="168" formatCode="0"/>
    <numFmt numFmtId="169" formatCode="#"/>
    <numFmt numFmtId="170" formatCode="General"/>
    <numFmt numFmtId="171" formatCode="@"/>
    <numFmt numFmtId="172" formatCode="dd/mmm"/>
    <numFmt numFmtId="173" formatCode="dd/mm/yyyy"/>
    <numFmt numFmtId="174" formatCode="dd/mm/yy"/>
    <numFmt numFmtId="175" formatCode="0.00%"/>
  </numFmts>
  <fonts count="23">
    <font>
      <sz val="11"/>
      <color theme="1"/>
      <name val="Calibri"/>
      <family val="2"/>
      <charset val="204"/>
    </font>
    <font>
      <sz val="10"/>
      <name val="Arial"/>
      <family val="0"/>
      <charset val="204"/>
    </font>
    <font>
      <sz val="10"/>
      <name val="Arial"/>
      <family val="0"/>
      <charset val="204"/>
    </font>
    <font>
      <sz val="10"/>
      <name val="Arial"/>
      <family val="0"/>
      <charset val="204"/>
    </font>
    <font>
      <b val="true"/>
      <sz val="10"/>
      <color rgb="FF000000"/>
      <name val="Arial"/>
      <family val="0"/>
      <charset val="1"/>
    </font>
    <font>
      <sz val="10"/>
      <color rgb="FF000000"/>
      <name val="Arial"/>
      <family val="0"/>
      <charset val="1"/>
    </font>
    <font>
      <sz val="11"/>
      <color theme="1"/>
      <name val="Times New Roman"/>
      <family val="1"/>
      <charset val="1"/>
    </font>
    <font>
      <sz val="11"/>
      <color theme="1"/>
      <name val="Times New Roman"/>
      <family val="1"/>
      <charset val="204"/>
    </font>
    <font>
      <b val="true"/>
      <sz val="11"/>
      <color theme="1"/>
      <name val="Times New Roman"/>
      <family val="1"/>
      <charset val="1"/>
    </font>
    <font>
      <b val="true"/>
      <sz val="11"/>
      <name val="Times New Roman"/>
      <family val="1"/>
      <charset val="1"/>
    </font>
    <font>
      <b val="true"/>
      <sz val="11"/>
      <color theme="1"/>
      <name val="Times New Roman"/>
      <family val="1"/>
      <charset val="204"/>
    </font>
    <font>
      <b val="true"/>
      <sz val="11"/>
      <color rgb="FF000000"/>
      <name val="Times New Roman"/>
      <family val="1"/>
      <charset val="1"/>
    </font>
    <font>
      <sz val="11"/>
      <color rgb="FF000000"/>
      <name val="Times New Roman"/>
      <family val="1"/>
      <charset val="1"/>
    </font>
    <font>
      <sz val="12"/>
      <color theme="1"/>
      <name val="Times New Roman"/>
      <family val="1"/>
      <charset val="1"/>
    </font>
    <font>
      <b val="true"/>
      <sz val="12"/>
      <color theme="1"/>
      <name val="Times New Roman"/>
      <family val="1"/>
      <charset val="204"/>
    </font>
    <font>
      <b val="true"/>
      <sz val="12"/>
      <color theme="1"/>
      <name val="Times New Roman"/>
      <family val="1"/>
      <charset val="1"/>
    </font>
    <font>
      <sz val="12"/>
      <color theme="1"/>
      <name val="Calibri"/>
      <family val="2"/>
      <charset val="204"/>
    </font>
    <font>
      <sz val="11"/>
      <name val="Times New Roman"/>
      <family val="1"/>
      <charset val="1"/>
    </font>
    <font>
      <sz val="12"/>
      <color rgb="FF000000"/>
      <name val="Times New Roman"/>
      <family val="1"/>
      <charset val="1"/>
    </font>
    <font>
      <vertAlign val="superscript"/>
      <sz val="11"/>
      <color rgb="FF000000"/>
      <name val="Times New Roman"/>
      <family val="1"/>
      <charset val="1"/>
    </font>
    <font>
      <sz val="11"/>
      <color rgb="FF000000"/>
      <name val="Times New Roman"/>
      <family val="1"/>
      <charset val="204"/>
    </font>
    <font>
      <vertAlign val="superscript"/>
      <sz val="11"/>
      <color rgb="FF000000"/>
      <name val="Times New Roman"/>
      <family val="1"/>
      <charset val="204"/>
    </font>
    <font>
      <sz val="10"/>
      <color theme="1"/>
      <name val="Times New Roman"/>
      <family val="1"/>
      <charset val="204"/>
    </font>
  </fonts>
  <fills count="16">
    <fill>
      <patternFill patternType="none"/>
    </fill>
    <fill>
      <patternFill patternType="gray125"/>
    </fill>
    <fill>
      <patternFill patternType="solid">
        <fgColor rgb="FFDCE6F2"/>
        <bgColor rgb="FFDEE6EF"/>
      </patternFill>
    </fill>
    <fill>
      <patternFill patternType="solid">
        <fgColor rgb="FFFFF5CE"/>
        <bgColor rgb="FFFFF2CC"/>
      </patternFill>
    </fill>
    <fill>
      <patternFill patternType="solid">
        <fgColor rgb="FFDEE6EF"/>
        <bgColor rgb="FFDCE6F2"/>
      </patternFill>
    </fill>
    <fill>
      <patternFill patternType="solid">
        <fgColor rgb="FFDDE8CB"/>
        <bgColor rgb="FFE2F0D9"/>
      </patternFill>
    </fill>
    <fill>
      <patternFill patternType="solid">
        <fgColor theme="7" tint="0.7999"/>
        <bgColor rgb="FFFFF5CE"/>
      </patternFill>
    </fill>
    <fill>
      <patternFill patternType="solid">
        <fgColor theme="9" tint="0.7998"/>
        <bgColor rgb="FFDDE8CB"/>
      </patternFill>
    </fill>
    <fill>
      <patternFill patternType="solid">
        <fgColor theme="8" tint="0.5996"/>
        <bgColor rgb="FFB9CDE5"/>
      </patternFill>
    </fill>
    <fill>
      <patternFill patternType="solid">
        <fgColor theme="4" tint="0.7998"/>
        <bgColor rgb="FFDCE6F2"/>
      </patternFill>
    </fill>
    <fill>
      <patternFill patternType="solid">
        <fgColor theme="5"/>
        <bgColor rgb="FFFF8080"/>
      </patternFill>
    </fill>
    <fill>
      <patternFill patternType="solid">
        <fgColor theme="7"/>
        <bgColor rgb="FFFFBF00"/>
      </patternFill>
    </fill>
    <fill>
      <patternFill patternType="solid">
        <fgColor theme="8" tint="0.7998"/>
        <bgColor rgb="FFDCE6F2"/>
      </patternFill>
    </fill>
    <fill>
      <patternFill patternType="solid">
        <fgColor rgb="FFFFBF00"/>
        <bgColor rgb="FFFFC000"/>
      </patternFill>
    </fill>
    <fill>
      <patternFill patternType="solid">
        <fgColor theme="0"/>
        <bgColor rgb="FFFFF5CE"/>
      </patternFill>
    </fill>
    <fill>
      <patternFill patternType="solid">
        <fgColor rgb="FFAFD095"/>
        <bgColor rgb="FFB9CDE5"/>
      </patternFill>
    </fill>
  </fills>
  <borders count="6">
    <border diagonalUp="false" diagonalDown="false">
      <left/>
      <right/>
      <top/>
      <bottom/>
      <diagonal/>
    </border>
    <border diagonalUp="false" diagonalDown="false">
      <left style="thin">
        <color rgb="FFD9D9D9"/>
      </left>
      <right style="thin">
        <color rgb="FFD9D9D9"/>
      </right>
      <top/>
      <bottom style="thin">
        <color rgb="FFB9CDE5"/>
      </bottom>
      <diagonal/>
    </border>
    <border diagonalUp="false" diagonalDown="false">
      <left style="thin">
        <color rgb="FFD9D9D9"/>
      </left>
      <right style="thin">
        <color rgb="FFD9D9D9"/>
      </right>
      <top/>
      <bottom style="thin">
        <color rgb="FFD9D9D9"/>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hair"/>
      <right style="hair"/>
      <top style="hair"/>
      <bottom style="hair"/>
      <diagonal/>
    </border>
  </borders>
  <cellStyleXfs count="2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4" fillId="2" borderId="1" applyFont="true" applyBorder="true" applyAlignment="true" applyProtection="true">
      <alignment horizontal="right" vertical="top" textRotation="0" wrapText="false" indent="0" shrinkToFit="true"/>
      <protection locked="true" hidden="false"/>
    </xf>
    <xf numFmtId="165" fontId="5" fillId="0" borderId="2" applyFont="true" applyBorder="true" applyAlignment="true" applyProtection="true">
      <alignment horizontal="right" vertical="top" textRotation="0" wrapText="false" indent="0" shrinkToFit="true"/>
      <protection locked="true" hidden="false"/>
    </xf>
  </cellStyleXfs>
  <cellXfs count="128">
    <xf numFmtId="164" fontId="0" fillId="0" borderId="0" xfId="0" applyFont="fals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true">
      <alignment horizontal="general" vertical="bottom" textRotation="0" wrapText="fals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xf numFmtId="164" fontId="7" fillId="3" borderId="0" xfId="0" applyFont="true" applyBorder="false" applyAlignment="true" applyProtection="true">
      <alignment horizontal="general" vertical="bottom" textRotation="0" wrapText="false" indent="0" shrinkToFit="false"/>
      <protection locked="true" hidden="false"/>
    </xf>
    <xf numFmtId="164" fontId="6" fillId="0" borderId="0" xfId="0" applyFont="true" applyBorder="true" applyAlignment="true" applyProtection="true">
      <alignment horizontal="center" vertical="bottom" textRotation="0" wrapText="false" indent="0" shrinkToFit="false"/>
      <protection locked="true" hidden="false"/>
    </xf>
    <xf numFmtId="164" fontId="8" fillId="0" borderId="0" xfId="0" applyFont="true" applyBorder="true" applyAlignment="true" applyProtection="true">
      <alignment horizontal="center" vertical="bottom" textRotation="0" wrapText="false" indent="0" shrinkToFit="false"/>
      <protection locked="true" hidden="false"/>
    </xf>
    <xf numFmtId="164" fontId="6" fillId="0" borderId="0" xfId="0" applyFont="true" applyBorder="true" applyAlignment="true" applyProtection="true">
      <alignment horizontal="left" vertical="bottom" textRotation="0" wrapText="false" indent="0" shrinkToFit="false"/>
      <protection locked="true" hidden="false"/>
    </xf>
    <xf numFmtId="164" fontId="6" fillId="0" borderId="3" xfId="0" applyFont="true" applyBorder="true" applyAlignment="true" applyProtection="true">
      <alignment horizontal="center" vertical="center" textRotation="0" wrapText="true" indent="0" shrinkToFit="false"/>
      <protection locked="true" hidden="false"/>
    </xf>
    <xf numFmtId="164" fontId="6" fillId="0" borderId="3" xfId="0" applyFont="true" applyBorder="true" applyAlignment="true" applyProtection="true">
      <alignment horizontal="center" vertical="bottom" textRotation="0" wrapText="false" indent="0" shrinkToFit="false"/>
      <protection locked="true" hidden="false"/>
    </xf>
    <xf numFmtId="164" fontId="6" fillId="0" borderId="3" xfId="0" applyFont="true" applyBorder="true" applyAlignment="true" applyProtection="true">
      <alignment horizontal="center" vertical="bottom" textRotation="0" wrapText="true" indent="0" shrinkToFit="false"/>
      <protection locked="true" hidden="false"/>
    </xf>
    <xf numFmtId="164" fontId="7" fillId="0" borderId="0" xfId="0" applyFont="true" applyBorder="false" applyAlignment="true" applyProtection="true">
      <alignment horizontal="center" vertical="bottom" textRotation="0" wrapText="false" indent="0" shrinkToFit="false"/>
      <protection locked="true" hidden="false"/>
    </xf>
    <xf numFmtId="164" fontId="6" fillId="4" borderId="3" xfId="0" applyFont="true" applyBorder="true" applyAlignment="true" applyProtection="true">
      <alignment horizontal="general" vertical="bottom" textRotation="0" wrapText="true" indent="0" shrinkToFit="false"/>
      <protection locked="true" hidden="false"/>
    </xf>
    <xf numFmtId="165" fontId="8" fillId="4" borderId="3" xfId="0" applyFont="true" applyBorder="true" applyAlignment="true" applyProtection="true">
      <alignment horizontal="center" vertical="center" textRotation="0" wrapText="true" indent="0" shrinkToFit="false"/>
      <protection locked="true" hidden="false"/>
    </xf>
    <xf numFmtId="164" fontId="6" fillId="4" borderId="3" xfId="0" applyFont="true" applyBorder="true" applyAlignment="true" applyProtection="true">
      <alignment horizontal="general" vertical="bottom" textRotation="0" wrapText="false" indent="0" shrinkToFit="false"/>
      <protection locked="true" hidden="false"/>
    </xf>
    <xf numFmtId="164" fontId="7" fillId="4" borderId="0" xfId="0" applyFont="true" applyBorder="false" applyAlignment="true" applyProtection="true">
      <alignment horizontal="general" vertical="bottom" textRotation="0" wrapText="false" indent="0" shrinkToFit="false"/>
      <protection locked="true" hidden="false"/>
    </xf>
    <xf numFmtId="164" fontId="6" fillId="0" borderId="3" xfId="0" applyFont="true" applyBorder="true" applyAlignment="true" applyProtection="true">
      <alignment horizontal="general" vertical="bottom" textRotation="0" wrapText="true" indent="0" shrinkToFit="false"/>
      <protection locked="true" hidden="false"/>
    </xf>
    <xf numFmtId="165" fontId="6" fillId="0" borderId="3" xfId="0" applyFont="true" applyBorder="true" applyAlignment="true" applyProtection="true">
      <alignment horizontal="center" vertical="center" textRotation="0" wrapText="true" indent="0" shrinkToFit="false"/>
      <protection locked="true" hidden="false"/>
    </xf>
    <xf numFmtId="165" fontId="8" fillId="0" borderId="3" xfId="0" applyFont="true" applyBorder="true" applyAlignment="true" applyProtection="true">
      <alignment horizontal="center" vertical="center" textRotation="0" wrapText="true" indent="0" shrinkToFit="false"/>
      <protection locked="true" hidden="false"/>
    </xf>
    <xf numFmtId="164" fontId="6" fillId="0" borderId="3" xfId="0" applyFont="true" applyBorder="true" applyAlignment="true" applyProtection="true">
      <alignment horizontal="general" vertical="bottom" textRotation="0" wrapText="false" indent="0" shrinkToFit="false"/>
      <protection locked="true" hidden="false"/>
    </xf>
    <xf numFmtId="164" fontId="8" fillId="5" borderId="3" xfId="0" applyFont="true" applyBorder="true" applyAlignment="true" applyProtection="true">
      <alignment horizontal="left" vertical="center" textRotation="0" wrapText="true" indent="0" shrinkToFit="false"/>
      <protection locked="true" hidden="false"/>
    </xf>
    <xf numFmtId="165" fontId="8" fillId="5" borderId="3" xfId="0" applyFont="true" applyBorder="true" applyAlignment="true" applyProtection="true">
      <alignment horizontal="center" vertical="center" textRotation="0" wrapText="true" indent="0" shrinkToFit="false"/>
      <protection locked="true" hidden="false"/>
    </xf>
    <xf numFmtId="164" fontId="6" fillId="5" borderId="3" xfId="0" applyFont="true" applyBorder="true" applyAlignment="true" applyProtection="true">
      <alignment horizontal="general" vertical="bottom" textRotation="0" wrapText="false" indent="0" shrinkToFit="false"/>
      <protection locked="true" hidden="false"/>
    </xf>
    <xf numFmtId="164" fontId="7" fillId="5" borderId="0" xfId="0" applyFont="true" applyBorder="false" applyAlignment="true" applyProtection="true">
      <alignment horizontal="general" vertical="bottom" textRotation="0" wrapText="true" indent="0" shrinkToFit="false"/>
      <protection locked="true" hidden="false"/>
    </xf>
    <xf numFmtId="164" fontId="8" fillId="3" borderId="3" xfId="0" applyFont="true" applyBorder="true" applyAlignment="true" applyProtection="true">
      <alignment horizontal="general" vertical="bottom" textRotation="0" wrapText="true" indent="0" shrinkToFit="false"/>
      <protection locked="true" hidden="false"/>
    </xf>
    <xf numFmtId="165" fontId="8" fillId="3" borderId="3" xfId="0" applyFont="true" applyBorder="true" applyAlignment="true" applyProtection="true">
      <alignment horizontal="center" vertical="center" textRotation="0" wrapText="true" indent="0" shrinkToFit="false"/>
      <protection locked="true" hidden="false"/>
    </xf>
    <xf numFmtId="164" fontId="6" fillId="3" borderId="3" xfId="0" applyFont="true" applyBorder="true" applyAlignment="true" applyProtection="true">
      <alignment horizontal="general" vertical="bottom" textRotation="0" wrapText="false" indent="0" shrinkToFit="false"/>
      <protection locked="true" hidden="false"/>
    </xf>
    <xf numFmtId="166" fontId="8" fillId="3" borderId="3" xfId="0" applyFont="true" applyBorder="true" applyAlignment="true" applyProtection="true">
      <alignment horizontal="center" vertical="center" textRotation="0" wrapText="true" indent="0" shrinkToFit="false"/>
      <protection locked="true" hidden="false"/>
    </xf>
    <xf numFmtId="166" fontId="6" fillId="0" borderId="3" xfId="0" applyFont="true" applyBorder="true" applyAlignment="true" applyProtection="true">
      <alignment horizontal="center" vertical="center" textRotation="0" wrapText="true" indent="0" shrinkToFit="false"/>
      <protection locked="true" hidden="false"/>
    </xf>
    <xf numFmtId="164" fontId="10" fillId="6" borderId="3" xfId="0" applyFont="true" applyBorder="true" applyAlignment="true" applyProtection="true">
      <alignment horizontal="general" vertical="bottom" textRotation="0" wrapText="true" indent="0" shrinkToFit="false"/>
      <protection locked="true" hidden="false"/>
    </xf>
    <xf numFmtId="166" fontId="10" fillId="6" borderId="3" xfId="0" applyFont="true" applyBorder="true" applyAlignment="true" applyProtection="true">
      <alignment horizontal="center" vertical="center" textRotation="0" wrapText="true" indent="0" shrinkToFit="false"/>
      <protection locked="true" hidden="false"/>
    </xf>
    <xf numFmtId="165" fontId="10" fillId="6" borderId="3" xfId="0" applyFont="true" applyBorder="true" applyAlignment="true" applyProtection="true">
      <alignment horizontal="center" vertical="center" textRotation="0" wrapText="true" indent="0" shrinkToFit="false"/>
      <protection locked="true" hidden="false"/>
    </xf>
    <xf numFmtId="164" fontId="10" fillId="6" borderId="3" xfId="0" applyFont="true" applyBorder="true" applyAlignment="true" applyProtection="true">
      <alignment horizontal="general" vertical="bottom" textRotation="0" wrapText="false" indent="0" shrinkToFit="false"/>
      <protection locked="true" hidden="false"/>
    </xf>
    <xf numFmtId="164" fontId="10" fillId="6" borderId="0" xfId="0" applyFont="true" applyBorder="false" applyAlignment="true" applyProtection="true">
      <alignment horizontal="general" vertical="bottom" textRotation="0" wrapText="false" indent="0" shrinkToFit="false"/>
      <protection locked="true" hidden="false"/>
    </xf>
    <xf numFmtId="167" fontId="8" fillId="3" borderId="3" xfId="0" applyFont="true" applyBorder="true" applyAlignment="true" applyProtection="true">
      <alignment horizontal="center" vertical="center" textRotation="0" wrapText="true" indent="0" shrinkToFit="false"/>
      <protection locked="true" hidden="false"/>
    </xf>
    <xf numFmtId="167" fontId="6" fillId="0" borderId="3" xfId="0" applyFont="true" applyBorder="true" applyAlignment="true" applyProtection="true">
      <alignment horizontal="center" vertical="center" textRotation="0" wrapText="true" indent="0" shrinkToFit="false"/>
      <protection locked="true" hidden="false"/>
    </xf>
    <xf numFmtId="165" fontId="11" fillId="5" borderId="3" xfId="21" applyFont="true" applyBorder="true" applyAlignment="true" applyProtection="true">
      <alignment horizontal="center" vertical="center" textRotation="0" wrapText="true" indent="0" shrinkToFit="true"/>
      <protection locked="true" hidden="false"/>
    </xf>
    <xf numFmtId="164" fontId="8" fillId="3" borderId="3" xfId="0" applyFont="true" applyBorder="true" applyAlignment="true" applyProtection="true">
      <alignment horizontal="general" vertical="center" textRotation="0" wrapText="true" indent="0" shrinkToFit="false"/>
      <protection locked="true" hidden="false"/>
    </xf>
    <xf numFmtId="165" fontId="11" fillId="3" borderId="3" xfId="21" applyFont="true" applyBorder="true" applyAlignment="true" applyProtection="true">
      <alignment horizontal="center" vertical="center" textRotation="0" wrapText="true" indent="0" shrinkToFit="true"/>
      <protection locked="true" hidden="false"/>
    </xf>
    <xf numFmtId="165" fontId="12" fillId="0" borderId="3" xfId="21" applyFont="true" applyBorder="true" applyAlignment="true" applyProtection="true">
      <alignment horizontal="center" vertical="center" textRotation="0" wrapText="true" indent="0" shrinkToFit="true"/>
      <protection locked="true" hidden="false"/>
    </xf>
    <xf numFmtId="164" fontId="13" fillId="0" borderId="0" xfId="0" applyFont="true" applyBorder="false" applyAlignment="true" applyProtection="true">
      <alignment horizontal="center" vertical="center" textRotation="0" wrapText="true" indent="0" shrinkToFit="false"/>
      <protection locked="true" hidden="false"/>
    </xf>
    <xf numFmtId="164" fontId="13" fillId="0" borderId="0" xfId="0" applyFont="true" applyBorder="false" applyAlignment="true" applyProtection="true">
      <alignment horizontal="center" vertical="bottom" textRotation="0" wrapText="false" indent="0" shrinkToFit="false"/>
      <protection locked="true" hidden="false"/>
    </xf>
    <xf numFmtId="164" fontId="7" fillId="0" borderId="0" xfId="0" applyFont="true" applyBorder="true" applyAlignment="true" applyProtection="true">
      <alignment horizontal="center" vertical="bottom" textRotation="0" wrapText="false" indent="0" shrinkToFit="false"/>
      <protection locked="true" hidden="false"/>
    </xf>
    <xf numFmtId="164" fontId="7" fillId="0" borderId="3" xfId="0" applyFont="true" applyBorder="true" applyAlignment="true" applyProtection="true">
      <alignment horizontal="center" vertical="bottom" textRotation="0" wrapText="true" indent="0" shrinkToFit="false"/>
      <protection locked="true" hidden="false"/>
    </xf>
    <xf numFmtId="164" fontId="13" fillId="0" borderId="3" xfId="0" applyFont="true" applyBorder="true" applyAlignment="true" applyProtection="true">
      <alignment horizontal="center" vertical="center" textRotation="0" wrapText="true" indent="0" shrinkToFit="false"/>
      <protection locked="true" hidden="false"/>
    </xf>
    <xf numFmtId="164" fontId="13" fillId="0" borderId="3" xfId="0" applyFont="true" applyBorder="true" applyAlignment="true" applyProtection="true">
      <alignment horizontal="center" vertical="bottom" textRotation="0" wrapText="true" indent="0" shrinkToFit="false"/>
      <protection locked="true" hidden="false"/>
    </xf>
    <xf numFmtId="164" fontId="7" fillId="0" borderId="3" xfId="0" applyFont="true" applyBorder="true" applyAlignment="true" applyProtection="true">
      <alignment horizontal="general" vertical="bottom" textRotation="0" wrapText="true" indent="0" shrinkToFit="false"/>
      <protection locked="true" hidden="false"/>
    </xf>
    <xf numFmtId="164" fontId="7" fillId="0" borderId="3" xfId="0" applyFont="true" applyBorder="true" applyAlignment="true" applyProtection="true">
      <alignment horizontal="general" vertical="bottom" textRotation="0" wrapText="false" indent="0" shrinkToFit="false"/>
      <protection locked="true" hidden="false"/>
    </xf>
    <xf numFmtId="164" fontId="13" fillId="0" borderId="3" xfId="0" applyFont="true" applyBorder="true" applyAlignment="true" applyProtection="true">
      <alignment horizontal="center" vertical="bottom" textRotation="0" wrapText="false" indent="0" shrinkToFit="false"/>
      <protection locked="true" hidden="false"/>
    </xf>
    <xf numFmtId="164" fontId="13" fillId="0" borderId="3" xfId="0" applyFont="true" applyBorder="true" applyAlignment="true" applyProtection="true">
      <alignment horizontal="left" vertical="center" textRotation="0" wrapText="true" indent="0" shrinkToFit="false"/>
      <protection locked="true" hidden="false"/>
    </xf>
    <xf numFmtId="166" fontId="7" fillId="7" borderId="3" xfId="0" applyFont="true" applyBorder="true" applyAlignment="true" applyProtection="true">
      <alignment horizontal="general" vertical="bottom" textRotation="0" wrapText="false" indent="0" shrinkToFit="false"/>
      <protection locked="true" hidden="false"/>
    </xf>
    <xf numFmtId="164" fontId="7" fillId="8" borderId="0" xfId="0" applyFont="true" applyBorder="false" applyAlignment="true" applyProtection="true">
      <alignment horizontal="general" vertical="bottom" textRotation="0" wrapText="false" indent="0" shrinkToFit="false"/>
      <protection locked="true" hidden="false"/>
    </xf>
    <xf numFmtId="166" fontId="7" fillId="8"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true" indent="0" shrinkToFit="false"/>
      <protection locked="true" hidden="false"/>
    </xf>
    <xf numFmtId="164" fontId="7" fillId="0" borderId="0" xfId="0" applyFont="true" applyBorder="true" applyAlignment="true" applyProtection="true">
      <alignment horizontal="center" vertical="bottom" textRotation="0" wrapText="true" indent="0" shrinkToFit="false"/>
      <protection locked="true" hidden="false"/>
    </xf>
    <xf numFmtId="164" fontId="7" fillId="0" borderId="0" xfId="0" applyFont="true" applyBorder="false" applyAlignment="true" applyProtection="true">
      <alignment horizontal="general" vertical="bottom" textRotation="0" wrapText="true" indent="0" shrinkToFit="false"/>
      <protection locked="true" hidden="false"/>
    </xf>
    <xf numFmtId="164" fontId="10" fillId="0" borderId="3" xfId="0" applyFont="true" applyBorder="true" applyAlignment="true" applyProtection="true">
      <alignment horizontal="left" vertical="bottom" textRotation="0" wrapText="true" indent="0" shrinkToFit="false"/>
      <protection locked="true" hidden="false"/>
    </xf>
    <xf numFmtId="164" fontId="0" fillId="0" borderId="3" xfId="0" applyFont="true" applyBorder="true" applyAlignment="true" applyProtection="true">
      <alignment horizontal="center" vertical="bottom" textRotation="0" wrapText="true" indent="0" shrinkToFit="false"/>
      <protection locked="true" hidden="false"/>
    </xf>
    <xf numFmtId="168" fontId="0" fillId="0" borderId="0" xfId="0" applyFont="false" applyBorder="false" applyAlignment="true" applyProtection="true">
      <alignment horizontal="general" vertical="bottom" textRotation="0" wrapText="true" indent="0" shrinkToFit="false"/>
      <protection locked="true" hidden="false"/>
    </xf>
    <xf numFmtId="164" fontId="0" fillId="0" borderId="3" xfId="0" applyFont="false" applyBorder="true" applyAlignment="true" applyProtection="true">
      <alignment horizontal="general" vertical="bottom" textRotation="0" wrapText="true" indent="0" shrinkToFit="false"/>
      <protection locked="true" hidden="false"/>
    </xf>
    <xf numFmtId="164" fontId="0" fillId="0" borderId="4" xfId="0" applyFont="false" applyBorder="true" applyAlignment="true" applyProtection="true">
      <alignment horizontal="center" vertical="bottom" textRotation="0" wrapText="true" indent="0" shrinkToFit="false"/>
      <protection locked="true" hidden="false"/>
    </xf>
    <xf numFmtId="164" fontId="14" fillId="0" borderId="3" xfId="0" applyFont="true" applyBorder="true" applyAlignment="true" applyProtection="true">
      <alignment horizontal="left" vertical="bottom" textRotation="0" wrapText="true" indent="0" shrinkToFit="false"/>
      <protection locked="true" hidden="false"/>
    </xf>
    <xf numFmtId="164" fontId="13" fillId="0" borderId="3" xfId="0" applyFont="true" applyBorder="true" applyAlignment="true" applyProtection="true">
      <alignment horizontal="general" vertical="bottom" textRotation="0" wrapText="true" indent="0" shrinkToFit="false"/>
      <protection locked="true" hidden="false"/>
    </xf>
    <xf numFmtId="169" fontId="13" fillId="7" borderId="3" xfId="0" applyFont="true" applyBorder="true" applyAlignment="true" applyProtection="true">
      <alignment horizontal="right" vertical="bottom" textRotation="0" wrapText="true" indent="0" shrinkToFit="false"/>
      <protection locked="true" hidden="false"/>
    </xf>
    <xf numFmtId="169" fontId="13" fillId="0" borderId="3" xfId="0" applyFont="true" applyBorder="true" applyAlignment="true" applyProtection="true">
      <alignment horizontal="right" vertical="bottom" textRotation="0" wrapText="true" indent="0" shrinkToFit="false"/>
      <protection locked="true" hidden="false"/>
    </xf>
    <xf numFmtId="164" fontId="15" fillId="0" borderId="3" xfId="0" applyFont="true" applyBorder="true" applyAlignment="true" applyProtection="true">
      <alignment horizontal="left" vertical="bottom" textRotation="0" wrapText="true" indent="0" shrinkToFit="false"/>
      <protection locked="true" hidden="false"/>
    </xf>
    <xf numFmtId="164" fontId="0" fillId="9" borderId="0" xfId="0" applyFont="true" applyBorder="true" applyAlignment="true" applyProtection="true">
      <alignment horizontal="center" vertical="bottom" textRotation="0" wrapText="true" indent="0" shrinkToFit="false"/>
      <protection locked="true" hidden="false"/>
    </xf>
    <xf numFmtId="169" fontId="0" fillId="9" borderId="0" xfId="0" applyFont="false" applyBorder="false" applyAlignment="true" applyProtection="true">
      <alignment horizontal="general" vertical="bottom" textRotation="0" wrapText="true" indent="0" shrinkToFit="false"/>
      <protection locked="true" hidden="false"/>
    </xf>
    <xf numFmtId="166" fontId="0" fillId="0" borderId="0" xfId="0" applyFont="false" applyBorder="false" applyAlignment="true" applyProtection="true">
      <alignment horizontal="general" vertical="bottom" textRotation="0" wrapText="true" indent="0" shrinkToFit="false"/>
      <protection locked="true" hidden="false"/>
    </xf>
    <xf numFmtId="164" fontId="15" fillId="0" borderId="0" xfId="0" applyFont="true" applyBorder="true" applyAlignment="true" applyProtection="true">
      <alignment horizontal="general" vertical="bottom" textRotation="0" wrapText="true" indent="0" shrinkToFit="false"/>
      <protection locked="true" hidden="false"/>
    </xf>
    <xf numFmtId="164" fontId="0" fillId="9" borderId="0" xfId="0" applyFont="false" applyBorder="false" applyAlignment="true" applyProtection="true">
      <alignment horizontal="center" vertical="bottom" textRotation="0" wrapText="true" indent="0" shrinkToFit="false"/>
      <protection locked="true" hidden="false"/>
    </xf>
    <xf numFmtId="164" fontId="13" fillId="0" borderId="4" xfId="0" applyFont="true" applyBorder="true" applyAlignment="true" applyProtection="true">
      <alignment horizontal="center" vertical="bottom" textRotation="0" wrapText="true" indent="0" shrinkToFit="false"/>
      <protection locked="true" hidden="false"/>
    </xf>
    <xf numFmtId="164" fontId="16" fillId="0" borderId="0" xfId="0" applyFont="true" applyBorder="false" applyAlignment="true" applyProtection="true">
      <alignment horizontal="general" vertical="bottom" textRotation="0" wrapText="true" indent="0" shrinkToFit="false"/>
      <protection locked="true" hidden="false"/>
    </xf>
    <xf numFmtId="164" fontId="13" fillId="0" borderId="5" xfId="0" applyFont="true" applyBorder="true" applyAlignment="true" applyProtection="true">
      <alignment horizontal="general" vertical="bottom" textRotation="0" wrapText="false" indent="0" shrinkToFit="false"/>
      <protection locked="true" hidden="false"/>
    </xf>
    <xf numFmtId="164" fontId="13" fillId="0" borderId="0" xfId="0" applyFont="true" applyBorder="false" applyAlignment="true" applyProtection="true">
      <alignment horizontal="general" vertical="bottom" textRotation="0" wrapText="true" indent="0" shrinkToFit="false"/>
      <protection locked="true" hidden="false"/>
    </xf>
    <xf numFmtId="164" fontId="15" fillId="0" borderId="0" xfId="0" applyFont="true" applyBorder="true" applyAlignment="true" applyProtection="true">
      <alignment horizontal="left" vertical="center" textRotation="0" wrapText="true" indent="0" shrinkToFit="false"/>
      <protection locked="true" hidden="false"/>
    </xf>
    <xf numFmtId="164" fontId="13" fillId="0" borderId="3"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left" vertical="center" textRotation="0" wrapText="tru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4" fontId="6" fillId="0" borderId="0" xfId="0" applyFont="true" applyBorder="true" applyAlignment="true" applyProtection="true">
      <alignment horizontal="left" vertical="center" textRotation="0" wrapText="true" indent="0" shrinkToFit="false"/>
      <protection locked="true" hidden="false"/>
    </xf>
    <xf numFmtId="164" fontId="6" fillId="0" borderId="0" xfId="0" applyFont="true" applyBorder="false" applyAlignment="true" applyProtection="true">
      <alignment horizontal="left" vertical="center" textRotation="0" wrapText="true" indent="0" shrinkToFit="false"/>
      <protection locked="true" hidden="false"/>
    </xf>
    <xf numFmtId="164" fontId="6" fillId="0" borderId="0" xfId="0" applyFont="true" applyBorder="false" applyAlignment="true" applyProtection="true">
      <alignment horizontal="general" vertical="bottom" textRotation="0" wrapText="true" indent="0" shrinkToFit="false"/>
      <protection locked="true" hidden="false"/>
    </xf>
    <xf numFmtId="164" fontId="6" fillId="0" borderId="0" xfId="0" applyFont="true" applyBorder="false" applyAlignment="true" applyProtection="true">
      <alignment horizontal="center" vertical="bottom" textRotation="0" wrapText="false" indent="0" shrinkToFit="false"/>
      <protection locked="true" hidden="false"/>
    </xf>
    <xf numFmtId="164" fontId="6" fillId="0" borderId="3" xfId="0" applyFont="true" applyBorder="true" applyAlignment="true" applyProtection="true">
      <alignment horizontal="left" vertical="center" textRotation="0" wrapText="true" indent="0" shrinkToFit="false"/>
      <protection locked="true" hidden="false"/>
    </xf>
    <xf numFmtId="170" fontId="0" fillId="10" borderId="0" xfId="0" applyFont="false" applyBorder="false" applyAlignment="true" applyProtection="true">
      <alignment horizontal="general" vertical="bottom" textRotation="0" wrapText="false" indent="0" shrinkToFit="false"/>
      <protection locked="true" hidden="false"/>
    </xf>
    <xf numFmtId="171" fontId="6" fillId="0" borderId="3" xfId="0" applyFont="true" applyBorder="true" applyAlignment="true" applyProtection="true">
      <alignment horizontal="left" vertical="center" textRotation="0" wrapText="true" indent="0" shrinkToFit="false"/>
      <protection locked="true" hidden="false"/>
    </xf>
    <xf numFmtId="164" fontId="0" fillId="0" borderId="3" xfId="0" applyFont="false" applyBorder="true" applyAlignment="true" applyProtection="true">
      <alignment horizontal="general" vertical="bottom" textRotation="0" wrapText="false" indent="0" shrinkToFit="false"/>
      <protection locked="true" hidden="false"/>
    </xf>
    <xf numFmtId="172" fontId="6" fillId="0" borderId="3" xfId="0" applyFont="true" applyBorder="true" applyAlignment="true" applyProtection="true">
      <alignment horizontal="left" vertical="center" textRotation="0" wrapText="true" indent="0" shrinkToFit="false"/>
      <protection locked="true" hidden="false"/>
    </xf>
    <xf numFmtId="173" fontId="6" fillId="0" borderId="3" xfId="0" applyFont="true" applyBorder="true" applyAlignment="true" applyProtection="true">
      <alignment horizontal="center" vertical="center" textRotation="0" wrapText="true" indent="0" shrinkToFit="false"/>
      <protection locked="true" hidden="false"/>
    </xf>
    <xf numFmtId="174" fontId="6" fillId="0" borderId="3" xfId="0" applyFont="true" applyBorder="true" applyAlignment="true" applyProtection="true">
      <alignment horizontal="center" vertical="center" textRotation="0" wrapText="true" indent="0" shrinkToFit="false"/>
      <protection locked="true" hidden="false"/>
    </xf>
    <xf numFmtId="164" fontId="18" fillId="0" borderId="3" xfId="0" applyFont="true" applyBorder="true" applyAlignment="true" applyProtection="true">
      <alignment horizontal="center" vertical="center" textRotation="0" wrapText="true" indent="0" shrinkToFit="false"/>
      <protection locked="true" hidden="false"/>
    </xf>
    <xf numFmtId="173" fontId="0" fillId="0" borderId="0" xfId="0" applyFont="false" applyBorder="false" applyAlignment="tru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center" vertical="center" textRotation="0" wrapText="true" indent="0" shrinkToFit="false"/>
      <protection locked="true" hidden="false"/>
    </xf>
    <xf numFmtId="164" fontId="6" fillId="10" borderId="3" xfId="0" applyFont="true" applyBorder="true" applyAlignment="true" applyProtection="true">
      <alignment horizontal="center" vertical="center" textRotation="0" wrapText="true" indent="0" shrinkToFit="false"/>
      <protection locked="true" hidden="false"/>
    </xf>
    <xf numFmtId="164" fontId="12" fillId="0" borderId="3" xfId="0" applyFont="true" applyBorder="true" applyAlignment="true" applyProtection="true">
      <alignment horizontal="center" vertical="center" textRotation="0" wrapText="true" indent="0" shrinkToFit="false"/>
      <protection locked="true" hidden="false"/>
    </xf>
    <xf numFmtId="173" fontId="7" fillId="0" borderId="3" xfId="0" applyFont="true" applyBorder="true" applyAlignment="true" applyProtection="true">
      <alignment horizontal="center" vertical="center" textRotation="0" wrapText="true" indent="0" shrinkToFit="false"/>
      <protection locked="true" hidden="false"/>
    </xf>
    <xf numFmtId="164" fontId="7" fillId="0" borderId="3" xfId="0" applyFont="true" applyBorder="true" applyAlignment="true" applyProtection="true">
      <alignment horizontal="center" vertical="center" textRotation="0" wrapText="true" indent="0" shrinkToFit="false"/>
      <protection locked="true" hidden="false"/>
    </xf>
    <xf numFmtId="164" fontId="20" fillId="0" borderId="3" xfId="0" applyFont="true" applyBorder="true" applyAlignment="true" applyProtection="true">
      <alignment horizontal="general" vertical="bottom" textRotation="0" wrapText="true" indent="0" shrinkToFit="false"/>
      <protection locked="true" hidden="false"/>
    </xf>
    <xf numFmtId="164" fontId="8" fillId="0" borderId="3" xfId="0" applyFont="true" applyBorder="true" applyAlignment="true" applyProtection="true">
      <alignment horizontal="left" vertical="center" textRotation="0" wrapText="true" indent="0" shrinkToFit="false"/>
      <protection locked="true" hidden="false"/>
    </xf>
    <xf numFmtId="164" fontId="0" fillId="0" borderId="3" xfId="0" applyFont="true" applyBorder="true" applyAlignment="true" applyProtection="true">
      <alignment horizontal="center" vertical="center" textRotation="0" wrapText="true" indent="0" shrinkToFit="false"/>
      <protection locked="true" hidden="false"/>
    </xf>
    <xf numFmtId="171" fontId="7" fillId="0" borderId="3" xfId="0" applyFont="true" applyBorder="true" applyAlignment="true" applyProtection="true">
      <alignment horizontal="left" vertical="center" textRotation="0" wrapText="true" indent="0" shrinkToFit="false"/>
      <protection locked="true" hidden="false"/>
    </xf>
    <xf numFmtId="174" fontId="7" fillId="0" borderId="3" xfId="0" applyFont="true" applyBorder="true" applyAlignment="true" applyProtection="true">
      <alignment horizontal="center" vertical="center" textRotation="0" wrapText="true" indent="0" shrinkToFit="false"/>
      <protection locked="true" hidden="false"/>
    </xf>
    <xf numFmtId="164" fontId="0" fillId="10" borderId="3" xfId="0" applyFont="true" applyBorder="true" applyAlignment="true" applyProtection="true">
      <alignment horizontal="center" vertical="center" textRotation="0" wrapText="true" indent="0" shrinkToFit="false"/>
      <protection locked="true" hidden="false"/>
    </xf>
    <xf numFmtId="164" fontId="0" fillId="0" borderId="3" xfId="0" applyFont="false" applyBorder="true" applyAlignment="true" applyProtection="true">
      <alignment horizontal="center" vertical="bottom" textRotation="0" wrapText="false" indent="0" shrinkToFit="false"/>
      <protection locked="true" hidden="false"/>
    </xf>
    <xf numFmtId="171" fontId="0" fillId="0" borderId="3" xfId="0" applyFont="true" applyBorder="true" applyAlignment="true" applyProtection="true">
      <alignment horizontal="left" vertical="center" textRotation="0" wrapText="true" indent="0" shrinkToFit="false"/>
      <protection locked="true" hidden="false"/>
    </xf>
    <xf numFmtId="174" fontId="6" fillId="0" borderId="3" xfId="0" applyFont="true" applyBorder="true" applyAlignment="true" applyProtection="true">
      <alignment horizontal="center" vertical="center" textRotation="0" wrapText="false" indent="0" shrinkToFit="false"/>
      <protection locked="true" hidden="false"/>
    </xf>
    <xf numFmtId="164" fontId="22" fillId="0" borderId="3" xfId="0" applyFont="true" applyBorder="true" applyAlignment="true" applyProtection="true">
      <alignment horizontal="general" vertical="bottom" textRotation="0" wrapText="true" indent="0" shrinkToFit="false"/>
      <protection locked="true" hidden="false"/>
    </xf>
    <xf numFmtId="171" fontId="0" fillId="0" borderId="0" xfId="0" applyFont="false" applyBorder="false" applyAlignment="true" applyProtection="true">
      <alignment horizontal="left" vertical="center" textRotation="0" wrapText="true" indent="0" shrinkToFit="false"/>
      <protection locked="true" hidden="false"/>
    </xf>
    <xf numFmtId="164" fontId="6" fillId="9" borderId="0" xfId="0" applyFont="true" applyBorder="false" applyAlignment="true" applyProtection="true">
      <alignment horizontal="general" vertical="bottom" textRotation="0" wrapText="true" indent="0" shrinkToFit="false"/>
      <protection locked="true" hidden="false"/>
    </xf>
    <xf numFmtId="164" fontId="15" fillId="0" borderId="0" xfId="0" applyFont="true" applyBorder="true" applyAlignment="true" applyProtection="true">
      <alignment horizontal="center" vertical="bottom" textRotation="0" wrapText="true" indent="0" shrinkToFit="false"/>
      <protection locked="true" hidden="false"/>
    </xf>
    <xf numFmtId="164" fontId="13" fillId="0" borderId="0" xfId="0" applyFont="true" applyBorder="fals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center" vertical="center" textRotation="0" wrapText="true" indent="0" shrinkToFit="false"/>
      <protection locked="true" hidden="false"/>
    </xf>
    <xf numFmtId="164" fontId="13" fillId="9" borderId="3" xfId="0" applyFont="true" applyBorder="true" applyAlignment="true" applyProtection="true">
      <alignment horizontal="general" vertical="bottom" textRotation="0" wrapText="false" indent="0" shrinkToFit="false"/>
      <protection locked="true" hidden="false"/>
    </xf>
    <xf numFmtId="166" fontId="13" fillId="11" borderId="3" xfId="0" applyFont="true" applyBorder="true" applyAlignment="true" applyProtection="true">
      <alignment horizontal="center" vertical="center" textRotation="0" wrapText="true" indent="0" shrinkToFit="false"/>
      <protection locked="true" hidden="false"/>
    </xf>
    <xf numFmtId="164" fontId="15" fillId="5" borderId="3" xfId="0" applyFont="true" applyBorder="true" applyAlignment="true" applyProtection="true">
      <alignment horizontal="center" vertical="center" textRotation="0" wrapText="true" indent="0" shrinkToFit="false"/>
      <protection locked="true" hidden="false"/>
    </xf>
    <xf numFmtId="164" fontId="13" fillId="12" borderId="3" xfId="0" applyFont="true" applyBorder="true" applyAlignment="true" applyProtection="true">
      <alignment horizontal="general" vertical="bottom" textRotation="0" wrapText="false" indent="0" shrinkToFit="false"/>
      <protection locked="true" hidden="false"/>
    </xf>
    <xf numFmtId="166" fontId="13" fillId="11" borderId="3" xfId="0" applyFont="true" applyBorder="true" applyAlignment="true" applyProtection="true">
      <alignment horizontal="general" vertical="bottom" textRotation="0" wrapText="false" indent="0" shrinkToFit="false"/>
      <protection locked="true" hidden="false"/>
    </xf>
    <xf numFmtId="164" fontId="13" fillId="4" borderId="3" xfId="0" applyFont="true" applyBorder="true" applyAlignment="true" applyProtection="true">
      <alignment horizontal="general" vertical="bottom" textRotation="0" wrapText="false" indent="0" shrinkToFit="false"/>
      <protection locked="true" hidden="false"/>
    </xf>
    <xf numFmtId="166" fontId="13" fillId="13" borderId="3" xfId="0" applyFont="true" applyBorder="true" applyAlignment="true" applyProtection="true">
      <alignment horizontal="general" vertical="bottom" textRotation="0" wrapText="false" indent="0" shrinkToFit="false"/>
      <protection locked="true" hidden="false"/>
    </xf>
    <xf numFmtId="170" fontId="13" fillId="13" borderId="3" xfId="0" applyFont="true" applyBorder="true" applyAlignment="true" applyProtection="true">
      <alignment horizontal="general" vertical="bottom" textRotation="0" wrapText="false" indent="0" shrinkToFit="false"/>
      <protection locked="true" hidden="false"/>
    </xf>
    <xf numFmtId="170" fontId="13" fillId="11" borderId="3" xfId="0" applyFont="true" applyBorder="true" applyAlignment="true" applyProtection="true">
      <alignment horizontal="general" vertical="bottom" textRotation="0" wrapText="false" indent="0" shrinkToFit="false"/>
      <protection locked="true" hidden="false"/>
    </xf>
    <xf numFmtId="175" fontId="13" fillId="0" borderId="0" xfId="0" applyFont="true" applyBorder="false" applyAlignment="true" applyProtection="true">
      <alignment horizontal="general" vertical="bottom" textRotation="0" wrapText="false" indent="0" shrinkToFit="false"/>
      <protection locked="true" hidden="false"/>
    </xf>
    <xf numFmtId="164" fontId="15" fillId="0" borderId="3" xfId="0" applyFont="true" applyBorder="true" applyAlignment="true" applyProtection="true">
      <alignment horizontal="left" vertical="center" textRotation="0" wrapText="true" indent="0" shrinkToFit="false"/>
      <protection locked="true" hidden="false"/>
    </xf>
    <xf numFmtId="164" fontId="15" fillId="0" borderId="3" xfId="0" applyFont="true" applyBorder="true" applyAlignment="true" applyProtection="true">
      <alignment horizontal="center" vertical="center" textRotation="0" wrapText="true" indent="0" shrinkToFit="false"/>
      <protection locked="true" hidden="false"/>
    </xf>
    <xf numFmtId="164" fontId="10" fillId="14" borderId="3" xfId="0" applyFont="true" applyBorder="true" applyAlignment="true" applyProtection="true">
      <alignment horizontal="center" vertical="bottom" textRotation="0" wrapText="true" indent="0" shrinkToFit="false"/>
      <protection locked="true" hidden="false"/>
    </xf>
    <xf numFmtId="165" fontId="13" fillId="0" borderId="0" xfId="0" applyFont="true" applyBorder="false" applyAlignment="true" applyProtection="true">
      <alignment horizontal="general" vertical="bottom" textRotation="0" wrapText="false" indent="0" shrinkToFit="false"/>
      <protection locked="true" hidden="false"/>
    </xf>
    <xf numFmtId="170" fontId="13" fillId="15" borderId="3" xfId="0" applyFont="true" applyBorder="true" applyAlignment="true" applyProtection="true">
      <alignment horizontal="general" vertical="bottom" textRotation="0" wrapText="false" indent="0" shrinkToFit="false"/>
      <protection locked="true" hidden="false"/>
    </xf>
    <xf numFmtId="166" fontId="13" fillId="15" borderId="3" xfId="0" applyFont="true" applyBorder="true" applyAlignment="true" applyProtection="true">
      <alignment horizontal="general" vertical="bottom" textRotation="0" wrapText="false" indent="0" shrinkToFit="false"/>
      <protection locked="true" hidden="false"/>
    </xf>
  </cellXfs>
  <cellStyles count="8">
    <cellStyle name="Normal" xfId="0" builtinId="0"/>
    <cellStyle name="Comma" xfId="15" builtinId="3"/>
    <cellStyle name="Comma [0]" xfId="16" builtinId="6"/>
    <cellStyle name="Currency" xfId="17" builtinId="4"/>
    <cellStyle name="Currency [0]" xfId="18" builtinId="7"/>
    <cellStyle name="Percent" xfId="19" builtinId="5"/>
    <cellStyle name="ex66" xfId="20"/>
    <cellStyle name="ex74" xfId="21"/>
  </cellStyles>
  <colors>
    <indexedColors>
      <rgbColor rgb="FF000000"/>
      <rgbColor rgb="FFFFFFFF"/>
      <rgbColor rgb="FFFF0000"/>
      <rgbColor rgb="FF00FF00"/>
      <rgbColor rgb="FF0000FF"/>
      <rgbColor rgb="FFDDE8CB"/>
      <rgbColor rgb="FFFF00FF"/>
      <rgbColor rgb="FF00FFFF"/>
      <rgbColor rgb="FF800000"/>
      <rgbColor rgb="FF008000"/>
      <rgbColor rgb="FF000080"/>
      <rgbColor rgb="FF808000"/>
      <rgbColor rgb="FF800080"/>
      <rgbColor rgb="FF008080"/>
      <rgbColor rgb="FFB9CDE5"/>
      <rgbColor rgb="FF808080"/>
      <rgbColor rgb="FF9999FF"/>
      <rgbColor rgb="FF993366"/>
      <rgbColor rgb="FFFFF5CE"/>
      <rgbColor rgb="FFDEEBF7"/>
      <rgbColor rgb="FF660066"/>
      <rgbColor rgb="FFFF8080"/>
      <rgbColor rgb="FF0066CC"/>
      <rgbColor rgb="FFBDD7EE"/>
      <rgbColor rgb="FF000080"/>
      <rgbColor rgb="FFFF00FF"/>
      <rgbColor rgb="FFFFFF00"/>
      <rgbColor rgb="FF00FFFF"/>
      <rgbColor rgb="FF800080"/>
      <rgbColor rgb="FF800000"/>
      <rgbColor rgb="FF008080"/>
      <rgbColor rgb="FF0000FF"/>
      <rgbColor rgb="FF00CCFF"/>
      <rgbColor rgb="FFDCE6F2"/>
      <rgbColor rgb="FFE2F0D9"/>
      <rgbColor rgb="FFFFF2CC"/>
      <rgbColor rgb="FFAFD095"/>
      <rgbColor rgb="FFDEE6EF"/>
      <rgbColor rgb="FFDAE3F3"/>
      <rgbColor rgb="FFD9D9D9"/>
      <rgbColor rgb="FF3366FF"/>
      <rgbColor rgb="FF33CCCC"/>
      <rgbColor rgb="FF99CC00"/>
      <rgbColor rgb="FFFFC000"/>
      <rgbColor rgb="FFFFBF00"/>
      <rgbColor rgb="FFED7D31"/>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Тема Office">
  <a:themeElements>
    <a:clrScheme name="Стандартная">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itchFamily="0" charset="1"/>
        <a:ea typeface=""/>
        <a:cs typeface=""/>
      </a:majorFont>
      <a:minorFont>
        <a:latin typeface="Calibri"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15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2" activeCellId="0" sqref="B12"/>
    </sheetView>
  </sheetViews>
  <sheetFormatPr defaultColWidth="9.1484375" defaultRowHeight="15" zeroHeight="false" outlineLevelRow="0" outlineLevelCol="0"/>
  <cols>
    <col collapsed="false" customWidth="true" hidden="false" outlineLevel="0" max="1" min="1" style="1" width="24.14"/>
    <col collapsed="false" customWidth="true" hidden="false" outlineLevel="0" max="2" min="2" style="1" width="17"/>
    <col collapsed="false" customWidth="true" hidden="false" outlineLevel="0" max="3" min="3" style="1" width="12.71"/>
    <col collapsed="false" customWidth="true" hidden="false" outlineLevel="0" max="4" min="4" style="1" width="14.14"/>
    <col collapsed="false" customWidth="true" hidden="false" outlineLevel="0" max="5" min="5" style="1" width="18"/>
    <col collapsed="false" customWidth="true" hidden="false" outlineLevel="0" max="6" min="6" style="1" width="44.71"/>
    <col collapsed="false" customWidth="true" hidden="false" outlineLevel="0" max="7" min="7" style="2" width="15"/>
    <col collapsed="false" customWidth="false" hidden="false" outlineLevel="0" max="16384" min="8" style="2" width="9.14"/>
  </cols>
  <sheetData>
    <row r="1" s="3" customFormat="true" ht="15" hidden="false" customHeight="false" outlineLevel="0" collapsed="false">
      <c r="A1" s="1"/>
      <c r="B1" s="1"/>
      <c r="C1" s="1"/>
      <c r="D1" s="1"/>
      <c r="E1" s="1"/>
      <c r="F1" s="1"/>
      <c r="G1" s="2"/>
    </row>
    <row r="2" customFormat="false" ht="15" hidden="false" customHeight="false" outlineLevel="0" collapsed="false">
      <c r="A2" s="4" t="s">
        <v>0</v>
      </c>
      <c r="B2" s="4"/>
      <c r="C2" s="4"/>
      <c r="D2" s="4"/>
      <c r="E2" s="4"/>
      <c r="F2" s="4"/>
    </row>
    <row r="3" customFormat="false" ht="15" hidden="false" customHeight="false" outlineLevel="0" collapsed="false">
      <c r="A3" s="5" t="s">
        <v>1</v>
      </c>
      <c r="B3" s="5"/>
      <c r="C3" s="5"/>
      <c r="D3" s="5"/>
      <c r="E3" s="5"/>
      <c r="F3" s="5"/>
    </row>
    <row r="4" customFormat="false" ht="15" hidden="false" customHeight="false" outlineLevel="0" collapsed="false">
      <c r="A4" s="4" t="s">
        <v>2</v>
      </c>
      <c r="B4" s="4"/>
      <c r="C4" s="4"/>
      <c r="D4" s="4"/>
      <c r="E4" s="4"/>
      <c r="F4" s="4"/>
    </row>
    <row r="5" s="3" customFormat="true" ht="15" hidden="false" customHeight="false" outlineLevel="0" collapsed="false">
      <c r="A5" s="1"/>
      <c r="B5" s="1"/>
      <c r="C5" s="1"/>
      <c r="D5" s="1"/>
      <c r="E5" s="1"/>
      <c r="F5" s="1"/>
      <c r="G5" s="2"/>
    </row>
    <row r="6" customFormat="false" ht="15" hidden="false" customHeight="false" outlineLevel="0" collapsed="false">
      <c r="A6" s="6" t="s">
        <v>3</v>
      </c>
      <c r="B6" s="6"/>
      <c r="C6" s="6"/>
      <c r="D6" s="6"/>
      <c r="E6" s="6"/>
      <c r="F6" s="6"/>
    </row>
    <row r="7" customFormat="false" ht="15" hidden="false" customHeight="false" outlineLevel="0" collapsed="false">
      <c r="A7" s="6" t="s">
        <v>4</v>
      </c>
      <c r="B7" s="6"/>
      <c r="C7" s="6"/>
      <c r="D7" s="6"/>
      <c r="E7" s="6"/>
      <c r="F7" s="6"/>
    </row>
    <row r="9" s="3" customFormat="true" ht="69" hidden="false" customHeight="true" outlineLevel="0" collapsed="false">
      <c r="A9" s="7" t="s">
        <v>5</v>
      </c>
      <c r="B9" s="7" t="s">
        <v>6</v>
      </c>
      <c r="C9" s="7"/>
      <c r="D9" s="7" t="s">
        <v>7</v>
      </c>
      <c r="E9" s="7" t="s">
        <v>8</v>
      </c>
      <c r="F9" s="7" t="s">
        <v>9</v>
      </c>
      <c r="G9" s="2"/>
    </row>
    <row r="10" customFormat="false" ht="60" hidden="false" customHeight="false" outlineLevel="0" collapsed="false">
      <c r="A10" s="7"/>
      <c r="B10" s="7" t="s">
        <v>10</v>
      </c>
      <c r="C10" s="7" t="s">
        <v>11</v>
      </c>
      <c r="D10" s="7" t="s">
        <v>12</v>
      </c>
      <c r="E10" s="7"/>
      <c r="F10" s="7"/>
    </row>
    <row r="11" customFormat="false" ht="15" hidden="false" customHeight="false" outlineLevel="0" collapsed="false">
      <c r="A11" s="8" t="n">
        <v>1</v>
      </c>
      <c r="B11" s="9" t="n">
        <v>2</v>
      </c>
      <c r="C11" s="8" t="n">
        <v>3</v>
      </c>
      <c r="D11" s="8" t="n">
        <v>4</v>
      </c>
      <c r="E11" s="8" t="n">
        <v>5</v>
      </c>
      <c r="F11" s="8" t="n">
        <v>6</v>
      </c>
      <c r="G11" s="10"/>
    </row>
    <row r="12" customFormat="false" ht="75" hidden="false" customHeight="false" outlineLevel="0" collapsed="false">
      <c r="A12" s="11" t="s">
        <v>13</v>
      </c>
      <c r="B12" s="12" t="n">
        <f aca="false">B17+B45+B50</f>
        <v>19750.13</v>
      </c>
      <c r="C12" s="12" t="n">
        <f aca="false">C17+C45+C50</f>
        <v>19905.57</v>
      </c>
      <c r="D12" s="12" t="n">
        <f aca="false">D17+D45+D50</f>
        <v>19749.39</v>
      </c>
      <c r="E12" s="12" t="n">
        <f aca="false">D12/C12*100</f>
        <v>99.2153954898051</v>
      </c>
      <c r="F12" s="13"/>
      <c r="G12" s="14"/>
    </row>
    <row r="13" customFormat="false" ht="30" hidden="false" customHeight="false" outlineLevel="0" collapsed="false">
      <c r="A13" s="15" t="s">
        <v>14</v>
      </c>
      <c r="B13" s="16" t="n">
        <f aca="false">B18</f>
        <v>0</v>
      </c>
      <c r="C13" s="16" t="n">
        <v>0</v>
      </c>
      <c r="D13" s="16" t="n">
        <v>0</v>
      </c>
      <c r="E13" s="17" t="n">
        <v>0</v>
      </c>
      <c r="F13" s="18"/>
    </row>
    <row r="14" customFormat="false" ht="30" hidden="false" customHeight="false" outlineLevel="0" collapsed="false">
      <c r="A14" s="15" t="s">
        <v>15</v>
      </c>
      <c r="B14" s="16" t="n">
        <f aca="false">B19</f>
        <v>951.72</v>
      </c>
      <c r="C14" s="16" t="n">
        <v>951.72</v>
      </c>
      <c r="D14" s="16" t="n">
        <v>915.93</v>
      </c>
      <c r="E14" s="17" t="n">
        <f aca="false">D14/C14*100</f>
        <v>96.239440171479</v>
      </c>
      <c r="F14" s="18"/>
    </row>
    <row r="15" customFormat="false" ht="60" hidden="false" customHeight="false" outlineLevel="0" collapsed="false">
      <c r="A15" s="15" t="s">
        <v>16</v>
      </c>
      <c r="B15" s="16" t="n">
        <f aca="false">B20+B49+B54</f>
        <v>18798.41</v>
      </c>
      <c r="C15" s="16" t="n">
        <f aca="false">C20+C49+C54</f>
        <v>18953.85</v>
      </c>
      <c r="D15" s="16" t="n">
        <f aca="false">D20+D49+D54</f>
        <v>18833.46</v>
      </c>
      <c r="E15" s="17" t="n">
        <f aca="false">D15/C15*100</f>
        <v>99.3648256159039</v>
      </c>
      <c r="F15" s="18"/>
    </row>
    <row r="16" customFormat="false" ht="15" hidden="false" customHeight="false" outlineLevel="0" collapsed="false">
      <c r="A16" s="15" t="s">
        <v>17</v>
      </c>
      <c r="B16" s="16" t="n">
        <v>0</v>
      </c>
      <c r="C16" s="16" t="n">
        <v>0</v>
      </c>
      <c r="D16" s="16" t="n">
        <v>0</v>
      </c>
      <c r="E16" s="16" t="n">
        <v>0</v>
      </c>
      <c r="F16" s="18"/>
    </row>
    <row r="17" customFormat="false" ht="75" hidden="false" customHeight="false" outlineLevel="0" collapsed="false">
      <c r="A17" s="19" t="s">
        <v>18</v>
      </c>
      <c r="B17" s="20" t="n">
        <f aca="false">B21+B25+B29+B33+B37+B41</f>
        <v>18911.02</v>
      </c>
      <c r="C17" s="20" t="n">
        <f aca="false">SUM(C18:C20)</f>
        <v>19066.46</v>
      </c>
      <c r="D17" s="20" t="n">
        <f aca="false">D18+D19+D20</f>
        <v>18951.55</v>
      </c>
      <c r="E17" s="20" t="n">
        <f aca="false">D17/C17*100</f>
        <v>99.397318642265</v>
      </c>
      <c r="F17" s="21"/>
      <c r="G17" s="22" t="s">
        <v>19</v>
      </c>
    </row>
    <row r="18" customFormat="false" ht="30" hidden="false" customHeight="false" outlineLevel="0" collapsed="false">
      <c r="A18" s="15" t="s">
        <v>14</v>
      </c>
      <c r="B18" s="16" t="n">
        <v>0</v>
      </c>
      <c r="C18" s="16" t="n">
        <v>0</v>
      </c>
      <c r="D18" s="16" t="n">
        <v>0</v>
      </c>
      <c r="E18" s="16" t="n">
        <v>0</v>
      </c>
      <c r="F18" s="18"/>
    </row>
    <row r="19" customFormat="false" ht="30" hidden="false" customHeight="false" outlineLevel="0" collapsed="false">
      <c r="A19" s="15" t="s">
        <v>15</v>
      </c>
      <c r="B19" s="16" t="n">
        <v>951.72</v>
      </c>
      <c r="C19" s="16" t="n">
        <v>951.72</v>
      </c>
      <c r="D19" s="16" t="n">
        <v>915.93</v>
      </c>
      <c r="E19" s="16" t="n">
        <f aca="false">D19/C19*100</f>
        <v>96.239440171479</v>
      </c>
      <c r="F19" s="18"/>
    </row>
    <row r="20" customFormat="false" ht="60" hidden="false" customHeight="false" outlineLevel="0" collapsed="false">
      <c r="A20" s="15" t="s">
        <v>16</v>
      </c>
      <c r="B20" s="16" t="n">
        <f aca="false">B24+B28+B32+B36+B40+B44</f>
        <v>17959.3</v>
      </c>
      <c r="C20" s="16" t="n">
        <v>18114.74</v>
      </c>
      <c r="D20" s="16" t="n">
        <v>18035.62</v>
      </c>
      <c r="E20" s="16" t="n">
        <f aca="false">D20/C20*100</f>
        <v>99.5632286193453</v>
      </c>
      <c r="F20" s="18"/>
    </row>
    <row r="21" customFormat="false" ht="114.75" hidden="false" customHeight="false" outlineLevel="0" collapsed="false">
      <c r="A21" s="23" t="s">
        <v>20</v>
      </c>
      <c r="B21" s="24" t="n">
        <f aca="false">B24</f>
        <v>16672.66</v>
      </c>
      <c r="C21" s="24" t="n">
        <f aca="false">SUM(C22:C24)</f>
        <v>16828.1</v>
      </c>
      <c r="D21" s="24" t="n">
        <v>16807.7</v>
      </c>
      <c r="E21" s="24" t="n">
        <f aca="false">D21/C21*100</f>
        <v>99.878774193165</v>
      </c>
      <c r="F21" s="25"/>
      <c r="G21" s="3"/>
    </row>
    <row r="22" customFormat="false" ht="30" hidden="false" customHeight="false" outlineLevel="0" collapsed="false">
      <c r="A22" s="15" t="s">
        <v>14</v>
      </c>
      <c r="B22" s="16" t="n">
        <v>0</v>
      </c>
      <c r="C22" s="16" t="n">
        <v>0</v>
      </c>
      <c r="D22" s="16" t="n">
        <v>0</v>
      </c>
      <c r="E22" s="16" t="n">
        <v>0</v>
      </c>
      <c r="F22" s="18"/>
    </row>
    <row r="23" customFormat="false" ht="30" hidden="false" customHeight="false" outlineLevel="0" collapsed="false">
      <c r="A23" s="15" t="s">
        <v>15</v>
      </c>
      <c r="B23" s="16" t="n">
        <v>0</v>
      </c>
      <c r="C23" s="16" t="n">
        <v>0</v>
      </c>
      <c r="D23" s="16" t="n">
        <v>0</v>
      </c>
      <c r="E23" s="16" t="n">
        <v>0</v>
      </c>
      <c r="F23" s="18"/>
    </row>
    <row r="24" customFormat="false" ht="60" hidden="false" customHeight="false" outlineLevel="0" collapsed="false">
      <c r="A24" s="15" t="s">
        <v>16</v>
      </c>
      <c r="B24" s="16" t="n">
        <v>16672.66</v>
      </c>
      <c r="C24" s="16" t="n">
        <v>16828.1</v>
      </c>
      <c r="D24" s="16" t="n">
        <v>16807.7</v>
      </c>
      <c r="E24" s="16" t="n">
        <f aca="false">D24/C24*100</f>
        <v>99.878774193165</v>
      </c>
      <c r="F24" s="18"/>
    </row>
    <row r="25" customFormat="false" ht="100.5" hidden="false" customHeight="false" outlineLevel="0" collapsed="false">
      <c r="A25" s="23" t="s">
        <v>21</v>
      </c>
      <c r="B25" s="26" t="n">
        <f aca="false">B28</f>
        <v>170</v>
      </c>
      <c r="C25" s="26" t="n">
        <v>170</v>
      </c>
      <c r="D25" s="26" t="n">
        <v>170</v>
      </c>
      <c r="E25" s="24" t="n">
        <f aca="false">D25/C25*100</f>
        <v>100</v>
      </c>
      <c r="F25" s="25"/>
      <c r="G25" s="3"/>
    </row>
    <row r="26" customFormat="false" ht="30" hidden="false" customHeight="false" outlineLevel="0" collapsed="false">
      <c r="A26" s="15" t="s">
        <v>14</v>
      </c>
      <c r="B26" s="27" t="n">
        <v>0</v>
      </c>
      <c r="C26" s="27" t="n">
        <v>0</v>
      </c>
      <c r="D26" s="27" t="n">
        <v>0</v>
      </c>
      <c r="E26" s="16" t="n">
        <v>0</v>
      </c>
      <c r="F26" s="18"/>
    </row>
    <row r="27" customFormat="false" ht="30" hidden="false" customHeight="false" outlineLevel="0" collapsed="false">
      <c r="A27" s="15" t="s">
        <v>15</v>
      </c>
      <c r="B27" s="27" t="n">
        <v>0</v>
      </c>
      <c r="C27" s="27" t="n">
        <v>0</v>
      </c>
      <c r="D27" s="27" t="n">
        <v>0</v>
      </c>
      <c r="E27" s="16" t="n">
        <v>0</v>
      </c>
      <c r="F27" s="18"/>
    </row>
    <row r="28" customFormat="false" ht="60" hidden="false" customHeight="false" outlineLevel="0" collapsed="false">
      <c r="A28" s="15" t="s">
        <v>16</v>
      </c>
      <c r="B28" s="27" t="n">
        <v>170</v>
      </c>
      <c r="C28" s="27" t="n">
        <v>170</v>
      </c>
      <c r="D28" s="27" t="n">
        <v>170</v>
      </c>
      <c r="E28" s="16" t="n">
        <f aca="false">D28/C28*100</f>
        <v>100</v>
      </c>
      <c r="F28" s="18"/>
    </row>
    <row r="29" customFormat="false" ht="129" hidden="false" customHeight="false" outlineLevel="0" collapsed="false">
      <c r="A29" s="28" t="s">
        <v>22</v>
      </c>
      <c r="B29" s="29" t="n">
        <f aca="false">B32</f>
        <v>390</v>
      </c>
      <c r="C29" s="29" t="n">
        <v>390</v>
      </c>
      <c r="D29" s="29" t="n">
        <v>389.76</v>
      </c>
      <c r="E29" s="30" t="n">
        <f aca="false">D29/C29*100</f>
        <v>99.9384615384615</v>
      </c>
      <c r="F29" s="31"/>
      <c r="G29" s="32"/>
    </row>
    <row r="30" customFormat="false" ht="30" hidden="false" customHeight="false" outlineLevel="0" collapsed="false">
      <c r="A30" s="15" t="s">
        <v>14</v>
      </c>
      <c r="B30" s="27" t="n">
        <v>0</v>
      </c>
      <c r="C30" s="27" t="n">
        <v>0</v>
      </c>
      <c r="D30" s="27" t="n">
        <v>0</v>
      </c>
      <c r="E30" s="16" t="n">
        <v>0</v>
      </c>
      <c r="F30" s="18"/>
    </row>
    <row r="31" customFormat="false" ht="30" hidden="false" customHeight="false" outlineLevel="0" collapsed="false">
      <c r="A31" s="15" t="s">
        <v>15</v>
      </c>
      <c r="B31" s="27" t="n">
        <v>0</v>
      </c>
      <c r="C31" s="27" t="n">
        <v>0</v>
      </c>
      <c r="D31" s="27" t="n">
        <v>0</v>
      </c>
      <c r="E31" s="16" t="n">
        <v>0</v>
      </c>
      <c r="F31" s="18"/>
    </row>
    <row r="32" customFormat="false" ht="60" hidden="false" customHeight="false" outlineLevel="0" collapsed="false">
      <c r="A32" s="15" t="s">
        <v>16</v>
      </c>
      <c r="B32" s="27" t="n">
        <v>390</v>
      </c>
      <c r="C32" s="27" t="n">
        <v>390</v>
      </c>
      <c r="D32" s="27" t="n">
        <v>389.76</v>
      </c>
      <c r="E32" s="16" t="n">
        <f aca="false">D32/C32*100</f>
        <v>99.9384615384615</v>
      </c>
      <c r="F32" s="18"/>
    </row>
    <row r="33" customFormat="false" ht="114.75" hidden="false" customHeight="false" outlineLevel="0" collapsed="false">
      <c r="A33" s="23" t="s">
        <v>23</v>
      </c>
      <c r="B33" s="26" t="n">
        <f aca="false">B36</f>
        <v>440</v>
      </c>
      <c r="C33" s="26" t="n">
        <v>440</v>
      </c>
      <c r="D33" s="26" t="n">
        <v>439.81</v>
      </c>
      <c r="E33" s="24" t="n">
        <f aca="false">D33/C33*100</f>
        <v>99.9568181818182</v>
      </c>
      <c r="F33" s="25"/>
      <c r="G33" s="3"/>
    </row>
    <row r="34" customFormat="false" ht="30" hidden="false" customHeight="false" outlineLevel="0" collapsed="false">
      <c r="A34" s="15" t="s">
        <v>14</v>
      </c>
      <c r="B34" s="27" t="n">
        <v>0</v>
      </c>
      <c r="C34" s="27" t="n">
        <v>0</v>
      </c>
      <c r="D34" s="27" t="n">
        <v>0</v>
      </c>
      <c r="E34" s="16" t="n">
        <v>0</v>
      </c>
      <c r="F34" s="18"/>
    </row>
    <row r="35" customFormat="false" ht="30" hidden="false" customHeight="false" outlineLevel="0" collapsed="false">
      <c r="A35" s="15" t="s">
        <v>15</v>
      </c>
      <c r="B35" s="27" t="n">
        <v>0</v>
      </c>
      <c r="C35" s="27" t="n">
        <v>0</v>
      </c>
      <c r="D35" s="27" t="n">
        <v>0</v>
      </c>
      <c r="E35" s="16" t="n">
        <v>0</v>
      </c>
      <c r="F35" s="18"/>
    </row>
    <row r="36" customFormat="false" ht="60" hidden="false" customHeight="false" outlineLevel="0" collapsed="false">
      <c r="A36" s="15" t="s">
        <v>16</v>
      </c>
      <c r="B36" s="27" t="n">
        <v>440</v>
      </c>
      <c r="C36" s="27" t="n">
        <v>440</v>
      </c>
      <c r="D36" s="27" t="n">
        <v>439.81</v>
      </c>
      <c r="E36" s="16" t="n">
        <f aca="false">D36/C36*100</f>
        <v>99.9568181818182</v>
      </c>
      <c r="F36" s="18"/>
    </row>
    <row r="37" customFormat="false" ht="100.5" hidden="false" customHeight="false" outlineLevel="0" collapsed="false">
      <c r="A37" s="23" t="s">
        <v>24</v>
      </c>
      <c r="B37" s="24" t="n">
        <f aca="false">B40</f>
        <v>180.89</v>
      </c>
      <c r="C37" s="24" t="n">
        <v>180.885</v>
      </c>
      <c r="D37" s="24" t="n">
        <v>126.58</v>
      </c>
      <c r="E37" s="24" t="n">
        <f aca="false">D37/C37*100</f>
        <v>69.978162921193</v>
      </c>
      <c r="F37" s="25"/>
      <c r="G37" s="3"/>
    </row>
    <row r="38" customFormat="false" ht="30" hidden="false" customHeight="false" outlineLevel="0" collapsed="false">
      <c r="A38" s="15" t="s">
        <v>14</v>
      </c>
      <c r="B38" s="16" t="n">
        <v>0</v>
      </c>
      <c r="C38" s="16" t="n">
        <v>0</v>
      </c>
      <c r="D38" s="16" t="n">
        <v>0</v>
      </c>
      <c r="E38" s="16" t="n">
        <v>0</v>
      </c>
      <c r="F38" s="18"/>
    </row>
    <row r="39" customFormat="false" ht="30" hidden="false" customHeight="false" outlineLevel="0" collapsed="false">
      <c r="A39" s="15" t="s">
        <v>15</v>
      </c>
      <c r="B39" s="16" t="n">
        <v>0</v>
      </c>
      <c r="C39" s="16" t="n">
        <v>0</v>
      </c>
      <c r="D39" s="16" t="n">
        <v>0</v>
      </c>
      <c r="E39" s="16" t="n">
        <v>0</v>
      </c>
      <c r="F39" s="18"/>
    </row>
    <row r="40" customFormat="false" ht="60" hidden="false" customHeight="false" outlineLevel="0" collapsed="false">
      <c r="A40" s="15" t="s">
        <v>16</v>
      </c>
      <c r="B40" s="16" t="n">
        <v>180.89</v>
      </c>
      <c r="C40" s="16" t="n">
        <v>180.885</v>
      </c>
      <c r="D40" s="16" t="n">
        <v>126.58</v>
      </c>
      <c r="E40" s="16" t="n">
        <f aca="false">D40/C40*100</f>
        <v>69.978162921193</v>
      </c>
      <c r="F40" s="18"/>
    </row>
    <row r="41" customFormat="false" ht="129" hidden="false" customHeight="false" outlineLevel="0" collapsed="false">
      <c r="A41" s="23" t="s">
        <v>25</v>
      </c>
      <c r="B41" s="33" t="n">
        <f aca="false">B42+B43+B44</f>
        <v>1057.47</v>
      </c>
      <c r="C41" s="33" t="n">
        <v>1057.47</v>
      </c>
      <c r="D41" s="33" t="n">
        <f aca="false">D44+D43</f>
        <v>1017.7</v>
      </c>
      <c r="E41" s="24" t="n">
        <f aca="false">D41/C41*100</f>
        <v>96.2391368076636</v>
      </c>
      <c r="F41" s="25"/>
      <c r="G41" s="3"/>
    </row>
    <row r="42" customFormat="false" ht="30" hidden="false" customHeight="false" outlineLevel="0" collapsed="false">
      <c r="A42" s="15" t="s">
        <v>14</v>
      </c>
      <c r="B42" s="34" t="n">
        <v>0</v>
      </c>
      <c r="C42" s="34" t="n">
        <v>0</v>
      </c>
      <c r="D42" s="34" t="n">
        <v>0</v>
      </c>
      <c r="E42" s="16" t="n">
        <v>0</v>
      </c>
      <c r="F42" s="18"/>
    </row>
    <row r="43" customFormat="false" ht="30" hidden="false" customHeight="false" outlineLevel="0" collapsed="false">
      <c r="A43" s="15" t="s">
        <v>15</v>
      </c>
      <c r="B43" s="34" t="n">
        <v>951.72</v>
      </c>
      <c r="C43" s="34" t="n">
        <v>951.72</v>
      </c>
      <c r="D43" s="34" t="n">
        <v>915.93</v>
      </c>
      <c r="E43" s="16" t="n">
        <v>1</v>
      </c>
      <c r="F43" s="18"/>
    </row>
    <row r="44" customFormat="false" ht="60" hidden="false" customHeight="false" outlineLevel="0" collapsed="false">
      <c r="A44" s="15" t="s">
        <v>16</v>
      </c>
      <c r="B44" s="34" t="n">
        <v>105.75</v>
      </c>
      <c r="C44" s="34" t="n">
        <v>105.75</v>
      </c>
      <c r="D44" s="34" t="n">
        <v>101.77</v>
      </c>
      <c r="E44" s="16" t="n">
        <f aca="false">D44/C44*100</f>
        <v>96.2364066193853</v>
      </c>
      <c r="F44" s="18"/>
    </row>
    <row r="45" customFormat="false" ht="60" hidden="false" customHeight="false" outlineLevel="0" collapsed="false">
      <c r="A45" s="19" t="s">
        <v>26</v>
      </c>
      <c r="B45" s="35" t="n">
        <v>819.11</v>
      </c>
      <c r="C45" s="35" t="n">
        <v>819.11</v>
      </c>
      <c r="D45" s="20" t="n">
        <v>777.84</v>
      </c>
      <c r="E45" s="20" t="n">
        <f aca="false">D45/C45*100</f>
        <v>94.9616046684816</v>
      </c>
      <c r="F45" s="21"/>
      <c r="G45" s="22" t="s">
        <v>27</v>
      </c>
    </row>
    <row r="46" customFormat="false" ht="52.5" hidden="false" customHeight="true" outlineLevel="0" collapsed="false">
      <c r="A46" s="36" t="s">
        <v>24</v>
      </c>
      <c r="B46" s="37" t="n">
        <f aca="false">SUM(B47:B49)</f>
        <v>819.11</v>
      </c>
      <c r="C46" s="37" t="n">
        <f aca="false">SUM(C47:C49)</f>
        <v>819.11</v>
      </c>
      <c r="D46" s="37" t="n">
        <f aca="false">SUM(D47:D49)</f>
        <v>777.84</v>
      </c>
      <c r="E46" s="37" t="n">
        <f aca="false">SUM(E47:E49)</f>
        <v>94.9616046684816</v>
      </c>
      <c r="F46" s="25"/>
      <c r="G46" s="3"/>
    </row>
    <row r="47" customFormat="false" ht="30" hidden="false" customHeight="false" outlineLevel="0" collapsed="false">
      <c r="A47" s="15" t="s">
        <v>14</v>
      </c>
      <c r="B47" s="38" t="n">
        <v>0</v>
      </c>
      <c r="C47" s="38" t="n">
        <v>0</v>
      </c>
      <c r="D47" s="16" t="n">
        <v>0</v>
      </c>
      <c r="E47" s="16" t="n">
        <v>0</v>
      </c>
      <c r="F47" s="18"/>
    </row>
    <row r="48" customFormat="false" ht="30" hidden="false" customHeight="false" outlineLevel="0" collapsed="false">
      <c r="A48" s="15" t="s">
        <v>15</v>
      </c>
      <c r="B48" s="38" t="n">
        <v>0</v>
      </c>
      <c r="C48" s="38" t="n">
        <v>0</v>
      </c>
      <c r="D48" s="16" t="n">
        <v>0</v>
      </c>
      <c r="E48" s="16" t="n">
        <v>0</v>
      </c>
      <c r="F48" s="18"/>
    </row>
    <row r="49" customFormat="false" ht="60" hidden="false" customHeight="false" outlineLevel="0" collapsed="false">
      <c r="A49" s="15" t="s">
        <v>16</v>
      </c>
      <c r="B49" s="38" t="n">
        <v>819.11</v>
      </c>
      <c r="C49" s="38" t="n">
        <v>819.11</v>
      </c>
      <c r="D49" s="16" t="n">
        <v>777.84</v>
      </c>
      <c r="E49" s="16" t="n">
        <f aca="false">D49/C49*100</f>
        <v>94.9616046684816</v>
      </c>
      <c r="F49" s="18"/>
    </row>
    <row r="50" customFormat="false" ht="81" hidden="false" customHeight="true" outlineLevel="0" collapsed="false">
      <c r="A50" s="19" t="s">
        <v>28</v>
      </c>
      <c r="B50" s="35" t="n">
        <v>20</v>
      </c>
      <c r="C50" s="35" t="n">
        <v>20</v>
      </c>
      <c r="D50" s="20" t="n">
        <v>20</v>
      </c>
      <c r="E50" s="20" t="n">
        <f aca="false">D50/C50*100</f>
        <v>100</v>
      </c>
      <c r="F50" s="21"/>
      <c r="G50" s="22" t="s">
        <v>29</v>
      </c>
    </row>
    <row r="51" customFormat="false" ht="95.25" hidden="false" customHeight="true" outlineLevel="0" collapsed="false">
      <c r="A51" s="36" t="s">
        <v>25</v>
      </c>
      <c r="B51" s="37" t="n">
        <f aca="false">SUM(B52:B54)</f>
        <v>20</v>
      </c>
      <c r="C51" s="37" t="n">
        <f aca="false">SUM(C52:C54)</f>
        <v>20</v>
      </c>
      <c r="D51" s="37" t="n">
        <f aca="false">SUM(D52:D54)</f>
        <v>20</v>
      </c>
      <c r="E51" s="37" t="n">
        <f aca="false">SUM(E52:E54)</f>
        <v>100</v>
      </c>
      <c r="F51" s="25"/>
      <c r="G51" s="3"/>
    </row>
    <row r="52" customFormat="false" ht="30" hidden="false" customHeight="false" outlineLevel="0" collapsed="false">
      <c r="A52" s="15" t="s">
        <v>14</v>
      </c>
      <c r="B52" s="38" t="n">
        <v>0</v>
      </c>
      <c r="C52" s="38" t="n">
        <v>0</v>
      </c>
      <c r="D52" s="16" t="n">
        <v>0</v>
      </c>
      <c r="E52" s="16" t="n">
        <v>0</v>
      </c>
      <c r="F52" s="18"/>
    </row>
    <row r="53" customFormat="false" ht="30" hidden="false" customHeight="false" outlineLevel="0" collapsed="false">
      <c r="A53" s="15" t="s">
        <v>15</v>
      </c>
      <c r="B53" s="38" t="n">
        <v>0</v>
      </c>
      <c r="C53" s="38" t="n">
        <v>0</v>
      </c>
      <c r="D53" s="16" t="n">
        <v>0</v>
      </c>
      <c r="E53" s="16" t="n">
        <v>0</v>
      </c>
      <c r="F53" s="18"/>
    </row>
    <row r="54" customFormat="false" ht="60" hidden="false" customHeight="false" outlineLevel="0" collapsed="false">
      <c r="A54" s="15" t="s">
        <v>16</v>
      </c>
      <c r="B54" s="38" t="n">
        <v>20</v>
      </c>
      <c r="C54" s="38" t="n">
        <v>20</v>
      </c>
      <c r="D54" s="16" t="n">
        <v>20</v>
      </c>
      <c r="E54" s="16" t="n">
        <f aca="false">D54/C54*100</f>
        <v>100</v>
      </c>
      <c r="F54" s="18"/>
    </row>
    <row r="55" customFormat="false" ht="15" hidden="false" customHeight="false" outlineLevel="0" collapsed="false">
      <c r="A55" s="1" t="s">
        <v>30</v>
      </c>
    </row>
    <row r="58" customFormat="false" ht="15" hidden="false" customHeight="false" outlineLevel="0" collapsed="false">
      <c r="A58" s="1" t="s">
        <v>31</v>
      </c>
    </row>
    <row r="59" customFormat="false" ht="15" hidden="false" customHeight="false" outlineLevel="0" collapsed="false">
      <c r="A59" s="1" t="s">
        <v>32</v>
      </c>
    </row>
    <row r="60" customFormat="false" ht="15" hidden="false" customHeight="false" outlineLevel="0" collapsed="false">
      <c r="A60" s="1" t="s">
        <v>33</v>
      </c>
    </row>
    <row r="61" customFormat="false" ht="15" hidden="false" customHeight="false" outlineLevel="0" collapsed="false">
      <c r="A61" s="1" t="s">
        <v>34</v>
      </c>
    </row>
    <row r="156" customFormat="false" ht="15" hidden="false" customHeight="false" outlineLevel="0" collapsed="false">
      <c r="A156" s="1" t="s">
        <v>35</v>
      </c>
    </row>
  </sheetData>
  <mergeCells count="9">
    <mergeCell ref="A2:F2"/>
    <mergeCell ref="A3:F3"/>
    <mergeCell ref="A4:F4"/>
    <mergeCell ref="A6:F6"/>
    <mergeCell ref="A7:F7"/>
    <mergeCell ref="A9:A10"/>
    <mergeCell ref="B9:C9"/>
    <mergeCell ref="E9:E10"/>
    <mergeCell ref="F9:F10"/>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H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8" activeCellId="0" sqref="G8"/>
    </sheetView>
  </sheetViews>
  <sheetFormatPr defaultColWidth="9.1484375" defaultRowHeight="15.75" zeroHeight="false" outlineLevelRow="0" outlineLevelCol="0"/>
  <cols>
    <col collapsed="false" customWidth="true" hidden="false" outlineLevel="0" max="1" min="1" style="2" width="6.57"/>
    <col collapsed="false" customWidth="true" hidden="false" outlineLevel="0" max="2" min="2" style="39" width="19.86"/>
    <col collapsed="false" customWidth="true" hidden="false" outlineLevel="0" max="3" min="3" style="40" width="6.85"/>
    <col collapsed="false" customWidth="false" hidden="false" outlineLevel="0" max="6" min="4" style="2" width="9.14"/>
    <col collapsed="false" customWidth="true" hidden="false" outlineLevel="0" max="7" min="7" style="2" width="11.85"/>
    <col collapsed="false" customWidth="true" hidden="false" outlineLevel="0" max="8" min="8" style="2" width="25.29"/>
    <col collapsed="false" customWidth="false" hidden="false" outlineLevel="0" max="16384" min="9" style="2" width="9.14"/>
  </cols>
  <sheetData>
    <row r="2" customFormat="false" ht="15" hidden="false" customHeight="false" outlineLevel="0" collapsed="false">
      <c r="A2" s="41" t="s">
        <v>36</v>
      </c>
      <c r="B2" s="41"/>
      <c r="C2" s="41"/>
      <c r="D2" s="41"/>
      <c r="E2" s="41"/>
      <c r="F2" s="41"/>
      <c r="G2" s="41"/>
      <c r="H2" s="41"/>
    </row>
    <row r="4" customFormat="false" ht="42" hidden="false" customHeight="true" outlineLevel="0" collapsed="false">
      <c r="A4" s="42" t="s">
        <v>37</v>
      </c>
      <c r="B4" s="43" t="s">
        <v>38</v>
      </c>
      <c r="C4" s="44" t="s">
        <v>39</v>
      </c>
      <c r="D4" s="42" t="s">
        <v>40</v>
      </c>
      <c r="E4" s="42"/>
      <c r="F4" s="42"/>
      <c r="G4" s="42"/>
      <c r="H4" s="42" t="s">
        <v>41</v>
      </c>
    </row>
    <row r="5" customFormat="false" ht="75" hidden="false" customHeight="true" outlineLevel="0" collapsed="false">
      <c r="A5" s="42"/>
      <c r="B5" s="43"/>
      <c r="C5" s="44"/>
      <c r="D5" s="42" t="s">
        <v>42</v>
      </c>
      <c r="E5" s="42" t="s">
        <v>43</v>
      </c>
      <c r="F5" s="42"/>
      <c r="G5" s="42"/>
      <c r="H5" s="42"/>
    </row>
    <row r="6" customFormat="false" ht="15" hidden="false" customHeight="false" outlineLevel="0" collapsed="false">
      <c r="A6" s="42"/>
      <c r="B6" s="43"/>
      <c r="C6" s="44"/>
      <c r="D6" s="42"/>
      <c r="E6" s="45" t="s">
        <v>44</v>
      </c>
      <c r="F6" s="45" t="s">
        <v>45</v>
      </c>
      <c r="G6" s="45" t="s">
        <v>46</v>
      </c>
      <c r="H6" s="42"/>
    </row>
    <row r="7" customFormat="false" ht="15.75" hidden="false" customHeight="false" outlineLevel="0" collapsed="false">
      <c r="A7" s="46" t="n">
        <v>1</v>
      </c>
      <c r="B7" s="43" t="n">
        <v>2</v>
      </c>
      <c r="C7" s="47" t="n">
        <v>3</v>
      </c>
      <c r="D7" s="46" t="n">
        <v>4</v>
      </c>
      <c r="E7" s="46" t="n">
        <v>5</v>
      </c>
      <c r="F7" s="46" t="n">
        <v>6</v>
      </c>
      <c r="G7" s="46"/>
      <c r="H7" s="46" t="n">
        <v>7</v>
      </c>
    </row>
    <row r="8" customFormat="false" ht="138" hidden="false" customHeight="true" outlineLevel="0" collapsed="false">
      <c r="A8" s="46" t="n">
        <v>1</v>
      </c>
      <c r="B8" s="48" t="s">
        <v>47</v>
      </c>
      <c r="C8" s="47" t="s">
        <v>48</v>
      </c>
      <c r="D8" s="46" t="n">
        <v>51.2</v>
      </c>
      <c r="E8" s="46" t="n">
        <v>52.9</v>
      </c>
      <c r="F8" s="46" t="n">
        <v>53.03</v>
      </c>
      <c r="G8" s="49" t="n">
        <f aca="false">F8/E8*100</f>
        <v>100.245746691871</v>
      </c>
      <c r="H8" s="46"/>
    </row>
    <row r="9" customFormat="false" ht="15.75" hidden="false" customHeight="false" outlineLevel="0" collapsed="false">
      <c r="F9" s="50" t="s">
        <v>49</v>
      </c>
      <c r="G9" s="51" t="n">
        <v>100</v>
      </c>
    </row>
  </sheetData>
  <mergeCells count="8">
    <mergeCell ref="A2:H2"/>
    <mergeCell ref="A4:A6"/>
    <mergeCell ref="B4:B6"/>
    <mergeCell ref="C4:C6"/>
    <mergeCell ref="D4:G4"/>
    <mergeCell ref="H4:H6"/>
    <mergeCell ref="D5:D6"/>
    <mergeCell ref="E5:G5"/>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3:Y4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P31" activeCellId="0" sqref="P31"/>
    </sheetView>
  </sheetViews>
  <sheetFormatPr defaultColWidth="9.1484375" defaultRowHeight="15" zeroHeight="false" outlineLevelRow="0" outlineLevelCol="0"/>
  <cols>
    <col collapsed="false" customWidth="false" hidden="false" outlineLevel="0" max="1" min="1" style="52" width="9.14"/>
    <col collapsed="false" customWidth="true" hidden="false" outlineLevel="0" max="2" min="2" style="52" width="29.29"/>
    <col collapsed="false" customWidth="false" hidden="false" outlineLevel="0" max="17" min="3" style="52" width="9.14"/>
    <col collapsed="false" customWidth="true" hidden="false" outlineLevel="0" max="18" min="18" style="52" width="15.71"/>
    <col collapsed="false" customWidth="false" hidden="false" outlineLevel="0" max="16384" min="19" style="52" width="9.14"/>
  </cols>
  <sheetData>
    <row r="3" customFormat="false" ht="15" hidden="false" customHeight="true" outlineLevel="0" collapsed="false">
      <c r="A3" s="53" t="s">
        <v>50</v>
      </c>
      <c r="B3" s="53"/>
      <c r="C3" s="53"/>
      <c r="D3" s="53"/>
      <c r="E3" s="53"/>
      <c r="F3" s="53"/>
      <c r="G3" s="53"/>
      <c r="H3" s="53"/>
      <c r="I3" s="53"/>
      <c r="J3" s="53"/>
      <c r="K3" s="53"/>
      <c r="L3" s="53"/>
      <c r="M3" s="53"/>
      <c r="N3" s="53"/>
      <c r="O3" s="53"/>
      <c r="P3" s="53"/>
    </row>
    <row r="4" customFormat="false" ht="17.25" hidden="false" customHeight="true" outlineLevel="0" collapsed="false">
      <c r="A4" s="53" t="s">
        <v>51</v>
      </c>
      <c r="B4" s="53"/>
      <c r="C4" s="53"/>
      <c r="D4" s="53"/>
      <c r="E4" s="53"/>
      <c r="F4" s="53"/>
      <c r="G4" s="53"/>
      <c r="H4" s="53"/>
      <c r="I4" s="53"/>
      <c r="J4" s="53"/>
      <c r="K4" s="53"/>
      <c r="L4" s="53"/>
      <c r="M4" s="53"/>
      <c r="N4" s="53"/>
      <c r="O4" s="53"/>
      <c r="P4" s="53"/>
    </row>
    <row r="5" customFormat="false" ht="15" hidden="false" customHeight="false" outlineLevel="0" collapsed="false">
      <c r="A5" s="54"/>
      <c r="B5" s="54"/>
      <c r="C5" s="54"/>
      <c r="D5" s="54"/>
    </row>
    <row r="6" customFormat="false" ht="15.75" hidden="false" customHeight="true" outlineLevel="0" collapsed="false">
      <c r="A6" s="53" t="s">
        <v>52</v>
      </c>
      <c r="B6" s="53"/>
      <c r="C6" s="53"/>
      <c r="D6" s="53"/>
      <c r="E6" s="53"/>
      <c r="F6" s="53"/>
      <c r="G6" s="53"/>
      <c r="H6" s="53"/>
      <c r="I6" s="53"/>
      <c r="J6" s="53"/>
      <c r="K6" s="53"/>
      <c r="L6" s="53"/>
      <c r="M6" s="53"/>
      <c r="N6" s="53"/>
      <c r="O6" s="53"/>
      <c r="P6" s="53"/>
    </row>
    <row r="7" customFormat="false" ht="15" hidden="false" customHeight="false" outlineLevel="0" collapsed="false">
      <c r="A7" s="54"/>
      <c r="B7" s="54"/>
      <c r="C7" s="54"/>
      <c r="D7" s="54"/>
    </row>
    <row r="8" customFormat="false" ht="60" hidden="false" customHeight="true" outlineLevel="0" collapsed="false">
      <c r="A8" s="42" t="s">
        <v>37</v>
      </c>
      <c r="B8" s="55" t="s">
        <v>53</v>
      </c>
      <c r="C8" s="42" t="s">
        <v>54</v>
      </c>
      <c r="D8" s="42" t="s">
        <v>55</v>
      </c>
      <c r="E8" s="42"/>
      <c r="F8" s="42"/>
      <c r="G8" s="42"/>
      <c r="H8" s="42"/>
      <c r="I8" s="42"/>
      <c r="J8" s="42"/>
      <c r="K8" s="42"/>
      <c r="L8" s="42"/>
      <c r="M8" s="42"/>
      <c r="N8" s="42"/>
      <c r="O8" s="42" t="s">
        <v>56</v>
      </c>
      <c r="P8" s="56" t="s">
        <v>57</v>
      </c>
    </row>
    <row r="9" customFormat="false" ht="27" hidden="false" customHeight="true" outlineLevel="0" collapsed="false">
      <c r="A9" s="42"/>
      <c r="B9" s="55"/>
      <c r="C9" s="42"/>
      <c r="D9" s="45" t="s">
        <v>58</v>
      </c>
      <c r="E9" s="45" t="s">
        <v>59</v>
      </c>
      <c r="F9" s="45" t="s">
        <v>60</v>
      </c>
      <c r="G9" s="45" t="s">
        <v>61</v>
      </c>
      <c r="H9" s="45" t="s">
        <v>62</v>
      </c>
      <c r="I9" s="45" t="s">
        <v>63</v>
      </c>
      <c r="J9" s="45" t="s">
        <v>64</v>
      </c>
      <c r="K9" s="45" t="s">
        <v>65</v>
      </c>
      <c r="L9" s="45" t="s">
        <v>66</v>
      </c>
      <c r="M9" s="45" t="s">
        <v>67</v>
      </c>
      <c r="N9" s="45" t="s">
        <v>68</v>
      </c>
      <c r="O9" s="42"/>
      <c r="P9" s="56"/>
      <c r="S9" s="52" t="s">
        <v>69</v>
      </c>
      <c r="T9" s="57" t="n">
        <f aca="false">P13/1</f>
        <v>100.235455284901</v>
      </c>
    </row>
    <row r="10" customFormat="false" ht="15" hidden="false" customHeight="false" outlineLevel="0" collapsed="false">
      <c r="A10" s="58" t="n">
        <v>1</v>
      </c>
      <c r="B10" s="45" t="n">
        <v>2</v>
      </c>
      <c r="C10" s="45" t="n">
        <v>3</v>
      </c>
      <c r="D10" s="45" t="n">
        <v>4</v>
      </c>
      <c r="E10" s="58" t="n">
        <v>5</v>
      </c>
      <c r="F10" s="58" t="n">
        <v>6</v>
      </c>
      <c r="G10" s="58" t="n">
        <v>7</v>
      </c>
      <c r="H10" s="58" t="n">
        <v>8</v>
      </c>
      <c r="I10" s="58" t="n">
        <v>9</v>
      </c>
      <c r="J10" s="58" t="n">
        <v>10</v>
      </c>
      <c r="K10" s="58" t="n">
        <v>11</v>
      </c>
      <c r="L10" s="58" t="n">
        <v>12</v>
      </c>
      <c r="M10" s="58" t="n">
        <v>13</v>
      </c>
      <c r="N10" s="58" t="n">
        <v>14</v>
      </c>
      <c r="O10" s="58" t="n">
        <v>15</v>
      </c>
      <c r="P10" s="58"/>
      <c r="S10" s="52" t="s">
        <v>70</v>
      </c>
      <c r="T10" s="57" t="n">
        <f aca="false">P16/1</f>
        <v>100</v>
      </c>
    </row>
    <row r="11" customFormat="false" ht="34.8" hidden="false" customHeight="true" outlineLevel="0" collapsed="false">
      <c r="A11" s="59" t="n">
        <v>1</v>
      </c>
      <c r="B11" s="60" t="s">
        <v>71</v>
      </c>
      <c r="C11" s="60"/>
      <c r="D11" s="60"/>
      <c r="E11" s="60"/>
      <c r="F11" s="60"/>
      <c r="G11" s="60"/>
      <c r="H11" s="60"/>
      <c r="I11" s="60"/>
      <c r="J11" s="60"/>
      <c r="K11" s="60"/>
      <c r="L11" s="60"/>
      <c r="M11" s="60"/>
      <c r="N11" s="60"/>
      <c r="O11" s="60"/>
      <c r="P11" s="60"/>
      <c r="S11" s="52" t="s">
        <v>72</v>
      </c>
      <c r="T11" s="57" t="n">
        <f aca="false">P19/1</f>
        <v>100.275482093664</v>
      </c>
    </row>
    <row r="12" customFormat="false" ht="15.75" hidden="false" customHeight="false" outlineLevel="0" collapsed="false">
      <c r="A12" s="59"/>
      <c r="B12" s="45" t="s">
        <v>73</v>
      </c>
      <c r="C12" s="42" t="s">
        <v>74</v>
      </c>
      <c r="D12" s="61" t="n">
        <v>3092</v>
      </c>
      <c r="E12" s="61" t="n">
        <v>5592</v>
      </c>
      <c r="F12" s="61" t="n">
        <v>9092</v>
      </c>
      <c r="G12" s="61" t="n">
        <v>13598</v>
      </c>
      <c r="H12" s="61" t="n">
        <v>17246</v>
      </c>
      <c r="I12" s="61" t="n">
        <v>22846</v>
      </c>
      <c r="J12" s="61" t="n">
        <v>29056</v>
      </c>
      <c r="K12" s="61" t="n">
        <v>35556</v>
      </c>
      <c r="L12" s="61" t="n">
        <v>37900</v>
      </c>
      <c r="M12" s="61" t="n">
        <v>42300</v>
      </c>
      <c r="N12" s="61" t="n">
        <v>44560</v>
      </c>
      <c r="O12" s="61" t="n">
        <v>46718</v>
      </c>
      <c r="P12" s="61"/>
      <c r="S12" s="52" t="s">
        <v>75</v>
      </c>
      <c r="T12" s="57" t="n">
        <f aca="false">P22/1</f>
        <v>100</v>
      </c>
      <c r="Y12" s="52" t="n">
        <f aca="false">(P13+P16+P19+P22+P25+P28)/6</f>
        <v>100.085156229761</v>
      </c>
    </row>
    <row r="13" customFormat="false" ht="21.75" hidden="false" customHeight="true" outlineLevel="0" collapsed="false">
      <c r="A13" s="59"/>
      <c r="B13" s="45" t="s">
        <v>76</v>
      </c>
      <c r="C13" s="42" t="s">
        <v>74</v>
      </c>
      <c r="D13" s="61" t="n">
        <v>3092</v>
      </c>
      <c r="E13" s="61" t="n">
        <v>5600</v>
      </c>
      <c r="F13" s="61" t="n">
        <v>9120</v>
      </c>
      <c r="G13" s="61" t="n">
        <v>13602</v>
      </c>
      <c r="H13" s="61" t="n">
        <v>17316</v>
      </c>
      <c r="I13" s="61" t="n">
        <v>22900</v>
      </c>
      <c r="J13" s="61" t="n">
        <v>29150</v>
      </c>
      <c r="K13" s="61" t="n">
        <v>35700</v>
      </c>
      <c r="L13" s="61" t="n">
        <v>38010</v>
      </c>
      <c r="M13" s="61" t="n">
        <v>42410</v>
      </c>
      <c r="N13" s="61" t="n">
        <v>44670</v>
      </c>
      <c r="O13" s="61" t="n">
        <v>46828</v>
      </c>
      <c r="P13" s="62" t="n">
        <f aca="false">O13/O12*100</f>
        <v>100.235455284901</v>
      </c>
      <c r="S13" s="52" t="s">
        <v>77</v>
      </c>
      <c r="T13" s="57" t="n">
        <f aca="false">P25/1</f>
        <v>100</v>
      </c>
    </row>
    <row r="14" customFormat="false" ht="35.05" hidden="false" customHeight="true" outlineLevel="0" collapsed="false">
      <c r="A14" s="59" t="n">
        <v>2</v>
      </c>
      <c r="B14" s="60" t="s">
        <v>78</v>
      </c>
      <c r="C14" s="60"/>
      <c r="D14" s="60"/>
      <c r="E14" s="60"/>
      <c r="F14" s="60"/>
      <c r="G14" s="60"/>
      <c r="H14" s="60"/>
      <c r="I14" s="60"/>
      <c r="J14" s="60"/>
      <c r="K14" s="60"/>
      <c r="L14" s="60"/>
      <c r="M14" s="60"/>
      <c r="N14" s="60"/>
      <c r="O14" s="60"/>
      <c r="P14" s="60"/>
      <c r="S14" s="52" t="s">
        <v>79</v>
      </c>
      <c r="T14" s="57" t="n">
        <f aca="false">P28/1</f>
        <v>100</v>
      </c>
    </row>
    <row r="15" customFormat="false" ht="15.75" hidden="false" customHeight="false" outlineLevel="0" collapsed="false">
      <c r="A15" s="59"/>
      <c r="B15" s="45" t="s">
        <v>73</v>
      </c>
      <c r="C15" s="42" t="s">
        <v>80</v>
      </c>
      <c r="D15" s="61" t="n">
        <v>3</v>
      </c>
      <c r="E15" s="61" t="n">
        <v>5</v>
      </c>
      <c r="F15" s="61" t="n">
        <v>6</v>
      </c>
      <c r="G15" s="61" t="n">
        <v>7</v>
      </c>
      <c r="H15" s="61" t="n">
        <v>10</v>
      </c>
      <c r="I15" s="61" t="n">
        <v>13</v>
      </c>
      <c r="J15" s="61" t="n">
        <v>14</v>
      </c>
      <c r="K15" s="61" t="n">
        <v>16</v>
      </c>
      <c r="L15" s="61" t="n">
        <v>17</v>
      </c>
      <c r="M15" s="61" t="n">
        <v>18</v>
      </c>
      <c r="N15" s="61" t="n">
        <v>19</v>
      </c>
      <c r="O15" s="61" t="n">
        <v>20</v>
      </c>
      <c r="P15" s="63"/>
      <c r="T15" s="57"/>
    </row>
    <row r="16" customFormat="false" ht="15.75" hidden="false" customHeight="false" outlineLevel="0" collapsed="false">
      <c r="A16" s="59"/>
      <c r="B16" s="45" t="s">
        <v>76</v>
      </c>
      <c r="C16" s="42" t="s">
        <v>80</v>
      </c>
      <c r="D16" s="61" t="n">
        <v>3</v>
      </c>
      <c r="E16" s="61" t="n">
        <v>6</v>
      </c>
      <c r="F16" s="61" t="n">
        <v>8</v>
      </c>
      <c r="G16" s="61" t="n">
        <v>8</v>
      </c>
      <c r="H16" s="61" t="n">
        <v>10</v>
      </c>
      <c r="I16" s="61" t="n">
        <v>15</v>
      </c>
      <c r="J16" s="61" t="n">
        <v>17</v>
      </c>
      <c r="K16" s="61" t="n">
        <v>17</v>
      </c>
      <c r="L16" s="61" t="n">
        <v>18</v>
      </c>
      <c r="M16" s="61" t="n">
        <v>20</v>
      </c>
      <c r="N16" s="61" t="n">
        <v>22</v>
      </c>
      <c r="O16" s="61" t="n">
        <v>37</v>
      </c>
      <c r="P16" s="62" t="n">
        <v>100</v>
      </c>
      <c r="T16" s="57"/>
    </row>
    <row r="17" customFormat="false" ht="34.3" hidden="false" customHeight="true" outlineLevel="0" collapsed="false">
      <c r="A17" s="59" t="n">
        <v>3</v>
      </c>
      <c r="B17" s="60" t="s">
        <v>81</v>
      </c>
      <c r="C17" s="60"/>
      <c r="D17" s="60"/>
      <c r="E17" s="60"/>
      <c r="F17" s="60"/>
      <c r="G17" s="60"/>
      <c r="H17" s="60"/>
      <c r="I17" s="60"/>
      <c r="J17" s="60"/>
      <c r="K17" s="60"/>
      <c r="L17" s="60"/>
      <c r="M17" s="60"/>
      <c r="N17" s="60"/>
      <c r="O17" s="60"/>
      <c r="P17" s="60"/>
      <c r="T17" s="57"/>
    </row>
    <row r="18" customFormat="false" ht="15.75" hidden="false" customHeight="false" outlineLevel="0" collapsed="false">
      <c r="A18" s="59"/>
      <c r="B18" s="45" t="s">
        <v>73</v>
      </c>
      <c r="C18" s="42" t="s">
        <v>74</v>
      </c>
      <c r="D18" s="61" t="n">
        <v>100</v>
      </c>
      <c r="E18" s="61" t="n">
        <v>560</v>
      </c>
      <c r="F18" s="61" t="n">
        <v>1200</v>
      </c>
      <c r="G18" s="61" t="n">
        <v>2600</v>
      </c>
      <c r="H18" s="61" t="n">
        <v>5400</v>
      </c>
      <c r="I18" s="61" t="n">
        <v>6100</v>
      </c>
      <c r="J18" s="61" t="n">
        <v>6720</v>
      </c>
      <c r="K18" s="61" t="n">
        <v>6900</v>
      </c>
      <c r="L18" s="61" t="n">
        <v>7000</v>
      </c>
      <c r="M18" s="61" t="n">
        <v>7052</v>
      </c>
      <c r="N18" s="61" t="n">
        <v>7150</v>
      </c>
      <c r="O18" s="61" t="n">
        <v>7260</v>
      </c>
      <c r="P18" s="63"/>
      <c r="T18" s="57"/>
    </row>
    <row r="19" customFormat="false" ht="15.75" hidden="false" customHeight="false" outlineLevel="0" collapsed="false">
      <c r="A19" s="59"/>
      <c r="B19" s="45" t="s">
        <v>76</v>
      </c>
      <c r="C19" s="42" t="s">
        <v>74</v>
      </c>
      <c r="D19" s="61" t="n">
        <v>100</v>
      </c>
      <c r="E19" s="61" t="n">
        <v>610</v>
      </c>
      <c r="F19" s="61" t="n">
        <v>1350</v>
      </c>
      <c r="G19" s="61" t="n">
        <v>2800</v>
      </c>
      <c r="H19" s="61" t="n">
        <v>5620</v>
      </c>
      <c r="I19" s="61" t="n">
        <v>6230</v>
      </c>
      <c r="J19" s="61" t="n">
        <v>6800</v>
      </c>
      <c r="K19" s="61" t="n">
        <v>7000</v>
      </c>
      <c r="L19" s="61" t="n">
        <v>7200</v>
      </c>
      <c r="M19" s="61" t="n">
        <v>7202</v>
      </c>
      <c r="N19" s="61" t="n">
        <v>7260</v>
      </c>
      <c r="O19" s="61" t="n">
        <v>7280</v>
      </c>
      <c r="P19" s="62" t="n">
        <f aca="false">O19/O18*100</f>
        <v>100.275482093664</v>
      </c>
      <c r="T19" s="57"/>
    </row>
    <row r="20" customFormat="false" ht="40.25" hidden="false" customHeight="true" outlineLevel="0" collapsed="false">
      <c r="A20" s="59" t="n">
        <v>4</v>
      </c>
      <c r="B20" s="55" t="s">
        <v>82</v>
      </c>
      <c r="C20" s="55"/>
      <c r="D20" s="55"/>
      <c r="E20" s="55"/>
      <c r="F20" s="55"/>
      <c r="G20" s="55"/>
      <c r="H20" s="55"/>
      <c r="I20" s="55"/>
      <c r="J20" s="55"/>
      <c r="K20" s="55"/>
      <c r="L20" s="55"/>
      <c r="M20" s="55"/>
      <c r="N20" s="55"/>
      <c r="O20" s="55"/>
      <c r="P20" s="55"/>
    </row>
    <row r="21" customFormat="false" ht="15.75" hidden="false" customHeight="false" outlineLevel="0" collapsed="false">
      <c r="A21" s="59"/>
      <c r="B21" s="61" t="s">
        <v>73</v>
      </c>
      <c r="C21" s="44" t="s">
        <v>80</v>
      </c>
      <c r="D21" s="61" t="n">
        <v>1</v>
      </c>
      <c r="E21" s="61" t="n">
        <v>1</v>
      </c>
      <c r="F21" s="61" t="n">
        <v>2</v>
      </c>
      <c r="G21" s="61" t="n">
        <v>3</v>
      </c>
      <c r="H21" s="61" t="n">
        <v>4</v>
      </c>
      <c r="I21" s="61" t="n">
        <v>5</v>
      </c>
      <c r="J21" s="61" t="n">
        <v>5</v>
      </c>
      <c r="K21" s="61" t="n">
        <v>6</v>
      </c>
      <c r="L21" s="61" t="n">
        <v>7</v>
      </c>
      <c r="M21" s="61" t="n">
        <v>8</v>
      </c>
      <c r="N21" s="61" t="n">
        <v>9</v>
      </c>
      <c r="O21" s="61" t="n">
        <v>10</v>
      </c>
      <c r="P21" s="63"/>
    </row>
    <row r="22" customFormat="false" ht="15.75" hidden="false" customHeight="false" outlineLevel="0" collapsed="false">
      <c r="A22" s="59"/>
      <c r="B22" s="61" t="s">
        <v>76</v>
      </c>
      <c r="C22" s="44" t="s">
        <v>80</v>
      </c>
      <c r="D22" s="61" t="n">
        <v>1</v>
      </c>
      <c r="E22" s="61" t="n">
        <v>10</v>
      </c>
      <c r="F22" s="61" t="n">
        <v>10</v>
      </c>
      <c r="G22" s="61" t="n">
        <v>3</v>
      </c>
      <c r="H22" s="61" t="n">
        <v>4</v>
      </c>
      <c r="I22" s="61" t="n">
        <v>5</v>
      </c>
      <c r="J22" s="61" t="n">
        <v>5</v>
      </c>
      <c r="K22" s="61" t="n">
        <v>6</v>
      </c>
      <c r="L22" s="61" t="n">
        <v>7</v>
      </c>
      <c r="M22" s="61" t="n">
        <v>8</v>
      </c>
      <c r="N22" s="61" t="n">
        <v>9</v>
      </c>
      <c r="O22" s="61" t="n">
        <v>27</v>
      </c>
      <c r="P22" s="62" t="n">
        <v>100</v>
      </c>
    </row>
    <row r="23" customFormat="false" ht="32.8" hidden="false" customHeight="true" outlineLevel="0" collapsed="false">
      <c r="A23" s="59" t="n">
        <v>5</v>
      </c>
      <c r="B23" s="64" t="s">
        <v>83</v>
      </c>
      <c r="C23" s="64"/>
      <c r="D23" s="64"/>
      <c r="E23" s="64"/>
      <c r="F23" s="64"/>
      <c r="G23" s="64"/>
      <c r="H23" s="64"/>
      <c r="I23" s="64"/>
      <c r="J23" s="64"/>
      <c r="K23" s="64"/>
      <c r="L23" s="64"/>
      <c r="M23" s="64"/>
      <c r="N23" s="64"/>
      <c r="O23" s="64"/>
      <c r="P23" s="64"/>
    </row>
    <row r="24" customFormat="false" ht="15.75" hidden="false" customHeight="false" outlineLevel="0" collapsed="false">
      <c r="A24" s="59"/>
      <c r="B24" s="61" t="s">
        <v>73</v>
      </c>
      <c r="C24" s="44" t="s">
        <v>74</v>
      </c>
      <c r="D24" s="61" t="n">
        <v>0</v>
      </c>
      <c r="E24" s="61" t="n">
        <v>0</v>
      </c>
      <c r="F24" s="61" t="n">
        <v>150</v>
      </c>
      <c r="G24" s="61" t="n">
        <v>0</v>
      </c>
      <c r="H24" s="61" t="n">
        <v>248</v>
      </c>
      <c r="I24" s="61" t="n">
        <v>420</v>
      </c>
      <c r="J24" s="61" t="n">
        <v>279</v>
      </c>
      <c r="K24" s="61" t="n">
        <v>0</v>
      </c>
      <c r="L24" s="61" t="n">
        <v>0</v>
      </c>
      <c r="M24" s="61" t="n">
        <v>20</v>
      </c>
      <c r="N24" s="61" t="n">
        <v>0</v>
      </c>
      <c r="O24" s="61" t="n">
        <v>1117</v>
      </c>
      <c r="P24" s="63"/>
    </row>
    <row r="25" customFormat="false" ht="15.75" hidden="false" customHeight="false" outlineLevel="0" collapsed="false">
      <c r="A25" s="59"/>
      <c r="B25" s="61" t="s">
        <v>76</v>
      </c>
      <c r="C25" s="44" t="s">
        <v>74</v>
      </c>
      <c r="D25" s="61" t="n">
        <v>0</v>
      </c>
      <c r="E25" s="61" t="n">
        <v>0</v>
      </c>
      <c r="F25" s="61" t="n">
        <v>0</v>
      </c>
      <c r="G25" s="61" t="n">
        <v>0</v>
      </c>
      <c r="H25" s="61" t="n">
        <v>0</v>
      </c>
      <c r="I25" s="61" t="n">
        <v>119</v>
      </c>
      <c r="J25" s="61" t="n">
        <v>112</v>
      </c>
      <c r="K25" s="61" t="n">
        <v>61</v>
      </c>
      <c r="L25" s="61" t="n">
        <v>9</v>
      </c>
      <c r="M25" s="61" t="n">
        <v>816</v>
      </c>
      <c r="N25" s="61" t="n">
        <v>0</v>
      </c>
      <c r="O25" s="61" t="n">
        <v>1117</v>
      </c>
      <c r="P25" s="62" t="n">
        <f aca="false">O25/O24*100</f>
        <v>100</v>
      </c>
    </row>
    <row r="26" customFormat="false" ht="36.55" hidden="false" customHeight="true" outlineLevel="0" collapsed="false">
      <c r="A26" s="59" t="n">
        <v>6</v>
      </c>
      <c r="B26" s="64" t="s">
        <v>84</v>
      </c>
      <c r="C26" s="64"/>
      <c r="D26" s="64"/>
      <c r="E26" s="64"/>
      <c r="F26" s="64"/>
      <c r="G26" s="64"/>
      <c r="H26" s="64"/>
      <c r="I26" s="64"/>
      <c r="J26" s="64"/>
      <c r="K26" s="64"/>
      <c r="L26" s="64"/>
      <c r="M26" s="64"/>
      <c r="N26" s="64"/>
      <c r="O26" s="64"/>
      <c r="P26" s="64"/>
    </row>
    <row r="27" customFormat="false" ht="15.75" hidden="false" customHeight="false" outlineLevel="0" collapsed="false">
      <c r="A27" s="59"/>
      <c r="B27" s="61" t="s">
        <v>73</v>
      </c>
      <c r="C27" s="44" t="s">
        <v>80</v>
      </c>
      <c r="D27" s="61" t="n">
        <v>0</v>
      </c>
      <c r="E27" s="61" t="n">
        <v>0</v>
      </c>
      <c r="F27" s="61" t="n">
        <v>0</v>
      </c>
      <c r="G27" s="61" t="n">
        <v>0</v>
      </c>
      <c r="H27" s="61" t="n">
        <v>0</v>
      </c>
      <c r="I27" s="61" t="n">
        <v>0</v>
      </c>
      <c r="J27" s="61" t="n">
        <v>0</v>
      </c>
      <c r="K27" s="61" t="n">
        <v>1</v>
      </c>
      <c r="L27" s="61" t="n">
        <v>0</v>
      </c>
      <c r="M27" s="61" t="n">
        <v>0</v>
      </c>
      <c r="N27" s="61" t="n">
        <v>0</v>
      </c>
      <c r="O27" s="61" t="n">
        <v>1</v>
      </c>
      <c r="P27" s="63"/>
    </row>
    <row r="28" customFormat="false" ht="15.75" hidden="false" customHeight="false" outlineLevel="0" collapsed="false">
      <c r="A28" s="59"/>
      <c r="B28" s="61" t="s">
        <v>76</v>
      </c>
      <c r="C28" s="44" t="s">
        <v>80</v>
      </c>
      <c r="D28" s="61" t="n">
        <v>0</v>
      </c>
      <c r="E28" s="61" t="n">
        <v>0</v>
      </c>
      <c r="F28" s="61" t="n">
        <v>0</v>
      </c>
      <c r="G28" s="61" t="n">
        <v>0</v>
      </c>
      <c r="H28" s="61" t="n">
        <v>0</v>
      </c>
      <c r="I28" s="61" t="n">
        <v>0</v>
      </c>
      <c r="J28" s="61" t="n">
        <v>0</v>
      </c>
      <c r="K28" s="61" t="n">
        <v>0</v>
      </c>
      <c r="L28" s="61" t="n">
        <v>0</v>
      </c>
      <c r="M28" s="61" t="n">
        <v>0</v>
      </c>
      <c r="N28" s="61" t="n">
        <v>1</v>
      </c>
      <c r="O28" s="61" t="n">
        <v>1</v>
      </c>
      <c r="P28" s="62" t="n">
        <f aca="false">O28/O27*100</f>
        <v>100</v>
      </c>
    </row>
    <row r="30" customFormat="false" ht="35.05" hidden="false" customHeight="false" outlineLevel="0" collapsed="false"/>
    <row r="31" customFormat="false" ht="58.5" hidden="false" customHeight="true" outlineLevel="0" collapsed="false">
      <c r="L31" s="65" t="s">
        <v>85</v>
      </c>
      <c r="M31" s="65"/>
      <c r="N31" s="65"/>
      <c r="O31" s="65"/>
      <c r="P31" s="66" t="n">
        <f aca="false">(P13+P16+P19+P22+P25+P28)/A26</f>
        <v>100.085156229761</v>
      </c>
      <c r="T31" s="67"/>
    </row>
    <row r="32" customFormat="false" ht="74.25" hidden="false" customHeight="true" outlineLevel="0" collapsed="false">
      <c r="A32" s="68" t="s">
        <v>86</v>
      </c>
      <c r="B32" s="68"/>
      <c r="L32" s="69"/>
      <c r="M32" s="69"/>
      <c r="N32" s="69"/>
      <c r="O32" s="69"/>
      <c r="P32" s="66"/>
    </row>
    <row r="33" customFormat="false" ht="15.75" hidden="false" customHeight="true" outlineLevel="0" collapsed="false">
      <c r="A33" s="44" t="s">
        <v>37</v>
      </c>
      <c r="B33" s="44" t="s">
        <v>87</v>
      </c>
      <c r="C33" s="44" t="s">
        <v>54</v>
      </c>
      <c r="D33" s="44" t="s">
        <v>55</v>
      </c>
      <c r="E33" s="44"/>
      <c r="F33" s="44"/>
      <c r="G33" s="44"/>
      <c r="H33" s="44"/>
      <c r="I33" s="44"/>
      <c r="J33" s="44"/>
      <c r="K33" s="44"/>
      <c r="L33" s="44"/>
      <c r="M33" s="44"/>
      <c r="N33" s="44"/>
      <c r="O33" s="44" t="s">
        <v>56</v>
      </c>
      <c r="P33" s="44" t="s">
        <v>57</v>
      </c>
    </row>
    <row r="34" customFormat="false" ht="54.75" hidden="false" customHeight="true" outlineLevel="0" collapsed="false">
      <c r="A34" s="44"/>
      <c r="B34" s="44"/>
      <c r="C34" s="44"/>
      <c r="D34" s="61" t="s">
        <v>58</v>
      </c>
      <c r="E34" s="61" t="s">
        <v>59</v>
      </c>
      <c r="F34" s="61" t="s">
        <v>60</v>
      </c>
      <c r="G34" s="61" t="s">
        <v>61</v>
      </c>
      <c r="H34" s="61" t="s">
        <v>62</v>
      </c>
      <c r="I34" s="61" t="s">
        <v>63</v>
      </c>
      <c r="J34" s="61" t="s">
        <v>64</v>
      </c>
      <c r="K34" s="61" t="s">
        <v>65</v>
      </c>
      <c r="L34" s="61" t="s">
        <v>66</v>
      </c>
      <c r="M34" s="61" t="s">
        <v>67</v>
      </c>
      <c r="N34" s="61" t="s">
        <v>68</v>
      </c>
      <c r="O34" s="44"/>
      <c r="P34" s="44"/>
    </row>
    <row r="35" customFormat="false" ht="15.75" hidden="false" customHeight="false" outlineLevel="0" collapsed="false">
      <c r="A35" s="61" t="n">
        <v>1</v>
      </c>
      <c r="B35" s="61" t="n">
        <v>2</v>
      </c>
      <c r="C35" s="61" t="n">
        <v>3</v>
      </c>
      <c r="D35" s="61" t="n">
        <v>4</v>
      </c>
      <c r="E35" s="61" t="n">
        <v>5</v>
      </c>
      <c r="F35" s="61" t="n">
        <v>6</v>
      </c>
      <c r="G35" s="61" t="n">
        <v>7</v>
      </c>
      <c r="H35" s="61" t="n">
        <v>8</v>
      </c>
      <c r="I35" s="61" t="n">
        <v>9</v>
      </c>
      <c r="J35" s="61" t="n">
        <v>10</v>
      </c>
      <c r="K35" s="61" t="n">
        <v>11</v>
      </c>
      <c r="L35" s="61" t="n">
        <v>12</v>
      </c>
      <c r="M35" s="61" t="n">
        <v>13</v>
      </c>
      <c r="N35" s="61" t="n">
        <v>14</v>
      </c>
      <c r="O35" s="61" t="n">
        <v>15</v>
      </c>
      <c r="P35" s="61"/>
    </row>
    <row r="36" customFormat="false" ht="15.75" hidden="false" customHeight="true" outlineLevel="0" collapsed="false">
      <c r="A36" s="70" t="n">
        <v>1</v>
      </c>
      <c r="B36" s="64" t="s">
        <v>83</v>
      </c>
      <c r="C36" s="64"/>
      <c r="D36" s="64"/>
      <c r="E36" s="64"/>
      <c r="F36" s="64"/>
      <c r="G36" s="64"/>
      <c r="H36" s="64"/>
      <c r="I36" s="64"/>
      <c r="J36" s="64"/>
      <c r="K36" s="64"/>
      <c r="L36" s="64"/>
      <c r="M36" s="64"/>
      <c r="N36" s="64"/>
      <c r="O36" s="64"/>
      <c r="P36" s="64"/>
    </row>
    <row r="37" s="71" customFormat="true" ht="15.75" hidden="false" customHeight="false" outlineLevel="0" collapsed="false">
      <c r="A37" s="70"/>
      <c r="B37" s="61" t="s">
        <v>73</v>
      </c>
      <c r="C37" s="44" t="s">
        <v>74</v>
      </c>
      <c r="D37" s="61" t="n">
        <v>0</v>
      </c>
      <c r="E37" s="61" t="n">
        <v>0</v>
      </c>
      <c r="F37" s="61" t="n">
        <v>0</v>
      </c>
      <c r="G37" s="61" t="n">
        <v>0</v>
      </c>
      <c r="H37" s="61" t="n">
        <v>0</v>
      </c>
      <c r="I37" s="61" t="n">
        <v>420</v>
      </c>
      <c r="J37" s="61" t="n">
        <v>310</v>
      </c>
      <c r="K37" s="61" t="n">
        <v>0</v>
      </c>
      <c r="L37" s="61" t="n">
        <v>150</v>
      </c>
      <c r="M37" s="61" t="n">
        <v>248</v>
      </c>
      <c r="N37" s="61" t="n">
        <v>20</v>
      </c>
      <c r="O37" s="61" t="n">
        <v>1148</v>
      </c>
      <c r="P37" s="61"/>
    </row>
    <row r="38" s="73" customFormat="true" ht="15.75" hidden="false" customHeight="false" outlineLevel="0" collapsed="false">
      <c r="A38" s="70"/>
      <c r="B38" s="61" t="s">
        <v>76</v>
      </c>
      <c r="C38" s="44" t="s">
        <v>74</v>
      </c>
      <c r="D38" s="61" t="n">
        <v>0</v>
      </c>
      <c r="E38" s="61" t="n">
        <v>0</v>
      </c>
      <c r="F38" s="61" t="n">
        <v>0</v>
      </c>
      <c r="G38" s="61" t="n">
        <v>0</v>
      </c>
      <c r="H38" s="61" t="n">
        <v>0</v>
      </c>
      <c r="I38" s="61" t="n">
        <v>119</v>
      </c>
      <c r="J38" s="72" t="n">
        <v>112</v>
      </c>
      <c r="K38" s="72" t="n">
        <v>61</v>
      </c>
      <c r="L38" s="72" t="n">
        <v>9</v>
      </c>
      <c r="M38" s="72" t="n">
        <v>816</v>
      </c>
      <c r="N38" s="72" t="n">
        <v>0</v>
      </c>
      <c r="O38" s="72" t="n">
        <v>1117</v>
      </c>
      <c r="P38" s="62" t="n">
        <f aca="false">O38/O37*100</f>
        <v>97.2996515679443</v>
      </c>
    </row>
    <row r="41" customFormat="false" ht="85.5" hidden="false" customHeight="true" outlineLevel="0" collapsed="false">
      <c r="A41" s="74" t="s">
        <v>88</v>
      </c>
      <c r="B41" s="74"/>
    </row>
    <row r="42" customFormat="false" ht="15" hidden="false" customHeight="true" outlineLevel="0" collapsed="false">
      <c r="A42" s="44" t="s">
        <v>37</v>
      </c>
      <c r="B42" s="44" t="s">
        <v>87</v>
      </c>
      <c r="C42" s="44" t="s">
        <v>54</v>
      </c>
      <c r="D42" s="44" t="s">
        <v>55</v>
      </c>
      <c r="E42" s="44"/>
      <c r="F42" s="44"/>
      <c r="G42" s="44"/>
      <c r="H42" s="44"/>
      <c r="I42" s="44"/>
      <c r="J42" s="44"/>
      <c r="K42" s="44"/>
      <c r="L42" s="44"/>
      <c r="M42" s="44"/>
      <c r="N42" s="44"/>
      <c r="O42" s="44" t="s">
        <v>56</v>
      </c>
      <c r="P42" s="44" t="s">
        <v>57</v>
      </c>
    </row>
    <row r="43" customFormat="false" ht="50.25" hidden="false" customHeight="true" outlineLevel="0" collapsed="false">
      <c r="A43" s="44"/>
      <c r="B43" s="44"/>
      <c r="C43" s="44"/>
      <c r="D43" s="61" t="s">
        <v>58</v>
      </c>
      <c r="E43" s="61" t="s">
        <v>59</v>
      </c>
      <c r="F43" s="61" t="s">
        <v>60</v>
      </c>
      <c r="G43" s="61" t="s">
        <v>61</v>
      </c>
      <c r="H43" s="61" t="s">
        <v>62</v>
      </c>
      <c r="I43" s="61" t="s">
        <v>63</v>
      </c>
      <c r="J43" s="61" t="s">
        <v>64</v>
      </c>
      <c r="K43" s="61" t="s">
        <v>65</v>
      </c>
      <c r="L43" s="61" t="s">
        <v>66</v>
      </c>
      <c r="M43" s="61" t="s">
        <v>67</v>
      </c>
      <c r="N43" s="61" t="s">
        <v>68</v>
      </c>
      <c r="O43" s="44"/>
      <c r="P43" s="44"/>
      <c r="S43" s="52" t="s">
        <v>89</v>
      </c>
      <c r="T43" s="52" t="n">
        <f aca="false">P47/1</f>
        <v>100</v>
      </c>
    </row>
    <row r="44" customFormat="false" ht="15.75" hidden="false" customHeight="false" outlineLevel="0" collapsed="false">
      <c r="A44" s="61" t="n">
        <v>1</v>
      </c>
      <c r="B44" s="61" t="n">
        <v>2</v>
      </c>
      <c r="C44" s="61" t="n">
        <v>3</v>
      </c>
      <c r="D44" s="61" t="n">
        <v>4</v>
      </c>
      <c r="E44" s="61" t="n">
        <v>5</v>
      </c>
      <c r="F44" s="61" t="n">
        <v>6</v>
      </c>
      <c r="G44" s="61" t="n">
        <v>7</v>
      </c>
      <c r="H44" s="61" t="n">
        <v>8</v>
      </c>
      <c r="I44" s="61" t="n">
        <v>9</v>
      </c>
      <c r="J44" s="61" t="n">
        <v>10</v>
      </c>
      <c r="K44" s="61" t="n">
        <v>11</v>
      </c>
      <c r="L44" s="61" t="n">
        <v>12</v>
      </c>
      <c r="M44" s="61" t="n">
        <v>13</v>
      </c>
      <c r="N44" s="61" t="n">
        <v>14</v>
      </c>
      <c r="O44" s="61" t="n">
        <v>15</v>
      </c>
      <c r="P44" s="61"/>
    </row>
    <row r="45" customFormat="false" ht="34.3" hidden="false" customHeight="true" outlineLevel="0" collapsed="false">
      <c r="A45" s="70" t="n">
        <v>1</v>
      </c>
      <c r="B45" s="64" t="s">
        <v>90</v>
      </c>
      <c r="C45" s="64"/>
      <c r="D45" s="64"/>
      <c r="E45" s="64"/>
      <c r="F45" s="64"/>
      <c r="G45" s="64"/>
      <c r="H45" s="64"/>
      <c r="I45" s="64"/>
      <c r="J45" s="64"/>
      <c r="K45" s="64"/>
      <c r="L45" s="64"/>
      <c r="M45" s="64"/>
      <c r="N45" s="64"/>
      <c r="O45" s="64"/>
      <c r="P45" s="64"/>
    </row>
    <row r="46" customFormat="false" ht="15.75" hidden="false" customHeight="false" outlineLevel="0" collapsed="false">
      <c r="A46" s="70"/>
      <c r="B46" s="61" t="s">
        <v>73</v>
      </c>
      <c r="C46" s="44" t="s">
        <v>74</v>
      </c>
      <c r="D46" s="61" t="n">
        <v>0</v>
      </c>
      <c r="E46" s="61" t="n">
        <v>0</v>
      </c>
      <c r="F46" s="61" t="n">
        <v>0</v>
      </c>
      <c r="G46" s="61" t="n">
        <v>0</v>
      </c>
      <c r="H46" s="61" t="n">
        <v>0</v>
      </c>
      <c r="I46" s="61" t="n">
        <v>0</v>
      </c>
      <c r="J46" s="61" t="n">
        <v>0</v>
      </c>
      <c r="K46" s="61" t="n">
        <v>0</v>
      </c>
      <c r="L46" s="61" t="n">
        <v>0</v>
      </c>
      <c r="M46" s="61" t="n">
        <v>0</v>
      </c>
      <c r="N46" s="61" t="n">
        <v>1</v>
      </c>
      <c r="O46" s="61" t="n">
        <v>1</v>
      </c>
      <c r="P46" s="61"/>
    </row>
    <row r="47" customFormat="false" ht="15.75" hidden="false" customHeight="false" outlineLevel="0" collapsed="false">
      <c r="A47" s="70"/>
      <c r="B47" s="61" t="s">
        <v>76</v>
      </c>
      <c r="C47" s="44" t="s">
        <v>74</v>
      </c>
      <c r="D47" s="61" t="n">
        <v>0</v>
      </c>
      <c r="E47" s="61" t="n">
        <v>0</v>
      </c>
      <c r="F47" s="61" t="n">
        <v>0</v>
      </c>
      <c r="G47" s="61" t="n">
        <v>0</v>
      </c>
      <c r="H47" s="61" t="n">
        <v>0</v>
      </c>
      <c r="I47" s="61" t="n">
        <v>0</v>
      </c>
      <c r="J47" s="75" t="n">
        <v>0</v>
      </c>
      <c r="K47" s="75" t="n">
        <v>0</v>
      </c>
      <c r="L47" s="75" t="n">
        <v>0</v>
      </c>
      <c r="M47" s="75" t="n">
        <v>0</v>
      </c>
      <c r="N47" s="75" t="n">
        <v>1</v>
      </c>
      <c r="O47" s="75" t="n">
        <v>1</v>
      </c>
      <c r="P47" s="62" t="n">
        <f aca="false">O47/O46*100</f>
        <v>100</v>
      </c>
    </row>
  </sheetData>
  <mergeCells count="40">
    <mergeCell ref="A3:P3"/>
    <mergeCell ref="A4:P4"/>
    <mergeCell ref="A6:P6"/>
    <mergeCell ref="A8:A9"/>
    <mergeCell ref="B8:B9"/>
    <mergeCell ref="C8:C9"/>
    <mergeCell ref="D8:N8"/>
    <mergeCell ref="O8:O9"/>
    <mergeCell ref="P8:P9"/>
    <mergeCell ref="A11:A13"/>
    <mergeCell ref="B11:P11"/>
    <mergeCell ref="A14:A16"/>
    <mergeCell ref="B14:P14"/>
    <mergeCell ref="A17:A19"/>
    <mergeCell ref="B17:P17"/>
    <mergeCell ref="A20:A22"/>
    <mergeCell ref="B20:P20"/>
    <mergeCell ref="A23:A25"/>
    <mergeCell ref="B23:P23"/>
    <mergeCell ref="A26:A28"/>
    <mergeCell ref="B26:P26"/>
    <mergeCell ref="L31:O31"/>
    <mergeCell ref="A32:B32"/>
    <mergeCell ref="A33:A34"/>
    <mergeCell ref="B33:B34"/>
    <mergeCell ref="C33:C34"/>
    <mergeCell ref="D33:N33"/>
    <mergeCell ref="O33:O34"/>
    <mergeCell ref="P33:P34"/>
    <mergeCell ref="A36:A38"/>
    <mergeCell ref="B36:P36"/>
    <mergeCell ref="A41:B41"/>
    <mergeCell ref="A42:A43"/>
    <mergeCell ref="B42:B43"/>
    <mergeCell ref="C42:C43"/>
    <mergeCell ref="D42:N42"/>
    <mergeCell ref="O42:O43"/>
    <mergeCell ref="P42:P43"/>
    <mergeCell ref="A45:A47"/>
    <mergeCell ref="B45:P45"/>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75"/>
  <sheetViews>
    <sheetView showFormulas="false" showGridLines="true" showRowColHeaders="true" showZeros="true" rightToLeft="false" tabSelected="true" showOutlineSymbols="true" defaultGridColor="true" view="normal" topLeftCell="A49" colorId="64" zoomScale="100" zoomScaleNormal="100" zoomScalePageLayoutView="100" workbookViewId="0">
      <selection pane="topLeft" activeCell="F50" activeCellId="0" sqref="F50"/>
    </sheetView>
  </sheetViews>
  <sheetFormatPr defaultColWidth="8.71484375" defaultRowHeight="15" zeroHeight="false" outlineLevelRow="0" outlineLevelCol="0"/>
  <cols>
    <col collapsed="false" customWidth="true" hidden="false" outlineLevel="0" max="1" min="1" style="76" width="18"/>
    <col collapsed="false" customWidth="true" hidden="false" outlineLevel="0" max="2" min="2" style="52" width="28.42"/>
    <col collapsed="false" customWidth="true" hidden="false" outlineLevel="0" max="3" min="3" style="77" width="21.71"/>
    <col collapsed="false" customWidth="true" hidden="false" outlineLevel="0" max="4" min="4" style="77" width="18.71"/>
    <col collapsed="false" customWidth="true" hidden="false" outlineLevel="0" max="5" min="5" style="77" width="32"/>
    <col collapsed="false" customWidth="true" hidden="false" outlineLevel="0" max="6" min="6" style="77" width="46.73"/>
    <col collapsed="false" customWidth="true" hidden="false" outlineLevel="0" max="7" min="7" style="77" width="28.42"/>
    <col collapsed="false" customWidth="true" hidden="false" outlineLevel="0" max="8" min="8" style="78" width="10"/>
  </cols>
  <sheetData>
    <row r="1" customFormat="false" ht="13.5" hidden="false" customHeight="true" outlineLevel="0" collapsed="false">
      <c r="A1" s="79" t="s">
        <v>91</v>
      </c>
      <c r="B1" s="79"/>
      <c r="C1" s="79"/>
      <c r="D1" s="79"/>
      <c r="E1" s="79"/>
      <c r="F1" s="79"/>
      <c r="G1" s="79"/>
      <c r="H1" s="79"/>
    </row>
    <row r="2" customFormat="false" ht="15" hidden="false" customHeight="false" outlineLevel="0" collapsed="false">
      <c r="A2" s="80"/>
      <c r="B2" s="81"/>
      <c r="C2" s="1"/>
      <c r="D2" s="1"/>
      <c r="E2" s="1"/>
      <c r="F2" s="1"/>
      <c r="G2" s="1"/>
      <c r="H2" s="82"/>
    </row>
    <row r="3" customFormat="false" ht="97.5" hidden="false" customHeight="true" outlineLevel="0" collapsed="false">
      <c r="A3" s="83" t="s">
        <v>92</v>
      </c>
      <c r="B3" s="7" t="s">
        <v>93</v>
      </c>
      <c r="C3" s="7" t="s">
        <v>94</v>
      </c>
      <c r="D3" s="7" t="s">
        <v>95</v>
      </c>
      <c r="E3" s="7" t="s">
        <v>96</v>
      </c>
      <c r="F3" s="7" t="s">
        <v>97</v>
      </c>
      <c r="G3" s="7" t="s">
        <v>98</v>
      </c>
      <c r="H3" s="7" t="s">
        <v>99</v>
      </c>
    </row>
    <row r="4" customFormat="false" ht="15" hidden="false" customHeight="false" outlineLevel="0" collapsed="false">
      <c r="A4" s="83" t="n">
        <v>1</v>
      </c>
      <c r="B4" s="9" t="n">
        <v>2</v>
      </c>
      <c r="C4" s="8" t="n">
        <v>3</v>
      </c>
      <c r="D4" s="8" t="n">
        <v>4</v>
      </c>
      <c r="E4" s="8" t="n">
        <v>5</v>
      </c>
      <c r="F4" s="8" t="n">
        <v>6</v>
      </c>
      <c r="G4" s="8" t="n">
        <v>7</v>
      </c>
      <c r="H4" s="8"/>
    </row>
    <row r="5" customFormat="false" ht="30" hidden="false" customHeight="true" outlineLevel="0" collapsed="false">
      <c r="A5" s="83" t="s">
        <v>100</v>
      </c>
      <c r="B5" s="7" t="s">
        <v>101</v>
      </c>
      <c r="C5" s="7"/>
      <c r="D5" s="7"/>
      <c r="E5" s="7"/>
      <c r="F5" s="7"/>
      <c r="G5" s="7"/>
      <c r="H5" s="8"/>
      <c r="I5" s="84" t="n">
        <f aca="false">7/8*100</f>
        <v>87.5</v>
      </c>
    </row>
    <row r="6" customFormat="false" ht="83.25" hidden="false" customHeight="true" outlineLevel="0" collapsed="false">
      <c r="A6" s="85" t="s">
        <v>102</v>
      </c>
      <c r="B6" s="7" t="s">
        <v>103</v>
      </c>
      <c r="C6" s="86"/>
      <c r="D6" s="7"/>
      <c r="E6" s="86"/>
      <c r="F6" s="7"/>
      <c r="G6" s="7"/>
      <c r="H6" s="7"/>
    </row>
    <row r="7" customFormat="false" ht="110.25" hidden="false" customHeight="true" outlineLevel="0" collapsed="false">
      <c r="A7" s="87" t="s">
        <v>104</v>
      </c>
      <c r="B7" s="7" t="s">
        <v>105</v>
      </c>
      <c r="C7" s="86"/>
      <c r="D7" s="7"/>
      <c r="E7" s="7" t="s">
        <v>106</v>
      </c>
      <c r="F7" s="7"/>
      <c r="G7" s="7"/>
      <c r="H7" s="7"/>
    </row>
    <row r="8" customFormat="false" ht="75" hidden="false" customHeight="false" outlineLevel="0" collapsed="false">
      <c r="A8" s="83" t="s">
        <v>107</v>
      </c>
      <c r="B8" s="7" t="s">
        <v>108</v>
      </c>
      <c r="C8" s="88" t="n">
        <v>45703</v>
      </c>
      <c r="D8" s="89" t="n">
        <v>45654</v>
      </c>
      <c r="E8" s="7"/>
      <c r="F8" s="7" t="s">
        <v>109</v>
      </c>
      <c r="G8" s="7"/>
      <c r="H8" s="7" t="s">
        <v>110</v>
      </c>
    </row>
    <row r="9" customFormat="false" ht="122.25" hidden="false" customHeight="true" outlineLevel="0" collapsed="false">
      <c r="A9" s="83" t="s">
        <v>111</v>
      </c>
      <c r="B9" s="7" t="s">
        <v>112</v>
      </c>
      <c r="C9" s="88" t="n">
        <v>45666</v>
      </c>
      <c r="D9" s="88" t="n">
        <v>45654</v>
      </c>
      <c r="E9" s="7"/>
      <c r="F9" s="7" t="s">
        <v>113</v>
      </c>
      <c r="G9" s="7"/>
      <c r="H9" s="7" t="s">
        <v>110</v>
      </c>
    </row>
    <row r="10" customFormat="false" ht="222.75" hidden="false" customHeight="true" outlineLevel="0" collapsed="false">
      <c r="A10" s="83" t="s">
        <v>114</v>
      </c>
      <c r="B10" s="7" t="s">
        <v>115</v>
      </c>
      <c r="C10" s="88" t="n">
        <v>46022</v>
      </c>
      <c r="D10" s="88" t="n">
        <v>46015</v>
      </c>
      <c r="E10" s="7"/>
      <c r="F10" s="90" t="s">
        <v>116</v>
      </c>
      <c r="G10" s="7"/>
      <c r="H10" s="7" t="s">
        <v>110</v>
      </c>
    </row>
    <row r="11" customFormat="false" ht="43.5" hidden="false" customHeight="true" outlineLevel="0" collapsed="false">
      <c r="A11" s="80" t="s">
        <v>117</v>
      </c>
      <c r="B11" s="7" t="s">
        <v>118</v>
      </c>
      <c r="C11" s="88" t="n">
        <v>46022</v>
      </c>
      <c r="D11" s="88" t="n">
        <v>46021</v>
      </c>
      <c r="E11" s="7"/>
      <c r="F11" s="7" t="s">
        <v>119</v>
      </c>
      <c r="G11" s="7"/>
      <c r="H11" s="7" t="s">
        <v>110</v>
      </c>
    </row>
    <row r="12" customFormat="false" ht="30" hidden="false" customHeight="false" outlineLevel="0" collapsed="false">
      <c r="A12" s="85" t="s">
        <v>120</v>
      </c>
      <c r="B12" s="7" t="s">
        <v>121</v>
      </c>
      <c r="C12" s="91"/>
      <c r="D12" s="7"/>
      <c r="E12" s="92" t="s">
        <v>106</v>
      </c>
      <c r="F12" s="7"/>
      <c r="G12" s="7"/>
      <c r="H12" s="7"/>
    </row>
    <row r="13" customFormat="false" ht="45" hidden="false" customHeight="false" outlineLevel="0" collapsed="false">
      <c r="A13" s="85" t="s">
        <v>122</v>
      </c>
      <c r="B13" s="7" t="s">
        <v>123</v>
      </c>
      <c r="C13" s="88" t="n">
        <v>45682</v>
      </c>
      <c r="D13" s="88" t="n">
        <v>45727</v>
      </c>
      <c r="E13" s="7"/>
      <c r="F13" s="7" t="s">
        <v>124</v>
      </c>
      <c r="G13" s="7"/>
      <c r="H13" s="93" t="s">
        <v>125</v>
      </c>
    </row>
    <row r="14" customFormat="false" ht="60" hidden="false" customHeight="false" outlineLevel="0" collapsed="false">
      <c r="A14" s="85" t="s">
        <v>126</v>
      </c>
      <c r="B14" s="7" t="s">
        <v>127</v>
      </c>
      <c r="C14" s="88" t="n">
        <v>45746</v>
      </c>
      <c r="D14" s="88" t="n">
        <v>45727</v>
      </c>
      <c r="E14" s="7"/>
      <c r="F14" s="94" t="s">
        <v>128</v>
      </c>
      <c r="G14" s="7"/>
      <c r="H14" s="7" t="s">
        <v>110</v>
      </c>
    </row>
    <row r="15" customFormat="false" ht="60" hidden="false" customHeight="false" outlineLevel="0" collapsed="false">
      <c r="A15" s="85" t="s">
        <v>129</v>
      </c>
      <c r="B15" s="7" t="s">
        <v>115</v>
      </c>
      <c r="C15" s="88" t="n">
        <v>46022</v>
      </c>
      <c r="D15" s="88" t="n">
        <v>46015</v>
      </c>
      <c r="E15" s="7"/>
      <c r="F15" s="94" t="s">
        <v>130</v>
      </c>
      <c r="G15" s="7"/>
      <c r="H15" s="7" t="s">
        <v>110</v>
      </c>
    </row>
    <row r="16" customFormat="false" ht="45" hidden="false" customHeight="false" outlineLevel="0" collapsed="false">
      <c r="A16" s="85" t="s">
        <v>131</v>
      </c>
      <c r="B16" s="7" t="s">
        <v>132</v>
      </c>
      <c r="C16" s="88" t="n">
        <v>46022</v>
      </c>
      <c r="D16" s="88" t="n">
        <v>46021</v>
      </c>
      <c r="E16" s="7"/>
      <c r="F16" s="7" t="s">
        <v>119</v>
      </c>
      <c r="G16" s="7"/>
      <c r="H16" s="7" t="s">
        <v>110</v>
      </c>
    </row>
    <row r="17" customFormat="false" ht="32.25" hidden="false" customHeight="true" outlineLevel="0" collapsed="false">
      <c r="A17" s="83" t="s">
        <v>133</v>
      </c>
      <c r="B17" s="7" t="s">
        <v>134</v>
      </c>
      <c r="C17" s="7"/>
      <c r="D17" s="7"/>
      <c r="E17" s="7"/>
      <c r="F17" s="7"/>
      <c r="G17" s="7"/>
      <c r="H17" s="7"/>
      <c r="I17" s="84" t="n">
        <f aca="false">3/4*100</f>
        <v>75</v>
      </c>
    </row>
    <row r="18" customFormat="false" ht="30" hidden="false" customHeight="false" outlineLevel="0" collapsed="false">
      <c r="A18" s="85" t="s">
        <v>135</v>
      </c>
      <c r="B18" s="7" t="s">
        <v>136</v>
      </c>
      <c r="C18" s="7"/>
      <c r="D18" s="7"/>
      <c r="E18" s="92" t="s">
        <v>106</v>
      </c>
      <c r="F18" s="7"/>
      <c r="G18" s="7"/>
      <c r="H18" s="7"/>
    </row>
    <row r="19" customFormat="false" ht="60" hidden="false" customHeight="false" outlineLevel="0" collapsed="false">
      <c r="A19" s="85" t="s">
        <v>137</v>
      </c>
      <c r="B19" s="7" t="s">
        <v>138</v>
      </c>
      <c r="C19" s="95" t="n">
        <v>45703</v>
      </c>
      <c r="D19" s="88" t="n">
        <v>45650</v>
      </c>
      <c r="E19" s="7"/>
      <c r="F19" s="7" t="s">
        <v>139</v>
      </c>
      <c r="G19" s="7"/>
      <c r="H19" s="7" t="s">
        <v>110</v>
      </c>
    </row>
    <row r="20" customFormat="false" ht="108.75" hidden="false" customHeight="true" outlineLevel="0" collapsed="false">
      <c r="A20" s="85" t="s">
        <v>140</v>
      </c>
      <c r="B20" s="7" t="s">
        <v>141</v>
      </c>
      <c r="C20" s="88" t="n">
        <v>45823</v>
      </c>
      <c r="D20" s="88" t="n">
        <v>46002</v>
      </c>
      <c r="E20" s="7"/>
      <c r="F20" s="94" t="s">
        <v>142</v>
      </c>
      <c r="G20" s="7"/>
      <c r="H20" s="93" t="s">
        <v>125</v>
      </c>
    </row>
    <row r="21" customFormat="false" ht="111" hidden="false" customHeight="false" outlineLevel="0" collapsed="false">
      <c r="A21" s="85" t="s">
        <v>143</v>
      </c>
      <c r="B21" s="96" t="s">
        <v>144</v>
      </c>
      <c r="C21" s="88" t="n">
        <v>46022</v>
      </c>
      <c r="D21" s="88" t="n">
        <v>46002</v>
      </c>
      <c r="E21" s="7"/>
      <c r="F21" s="94" t="s">
        <v>145</v>
      </c>
      <c r="G21" s="7"/>
      <c r="H21" s="7" t="s">
        <v>110</v>
      </c>
    </row>
    <row r="22" customFormat="false" ht="118.5" hidden="false" customHeight="true" outlineLevel="0" collapsed="false">
      <c r="A22" s="85" t="s">
        <v>146</v>
      </c>
      <c r="B22" s="7" t="s">
        <v>147</v>
      </c>
      <c r="C22" s="88" t="n">
        <v>46022</v>
      </c>
      <c r="D22" s="88" t="n">
        <v>46020</v>
      </c>
      <c r="E22" s="7"/>
      <c r="F22" s="94" t="s">
        <v>148</v>
      </c>
      <c r="G22" s="7"/>
      <c r="H22" s="7" t="s">
        <v>110</v>
      </c>
    </row>
    <row r="23" customFormat="false" ht="42.75" hidden="false" customHeight="true" outlineLevel="0" collapsed="false">
      <c r="A23" s="85" t="s">
        <v>149</v>
      </c>
      <c r="B23" s="7" t="s">
        <v>150</v>
      </c>
      <c r="C23" s="7"/>
      <c r="D23" s="7"/>
      <c r="E23" s="7"/>
      <c r="F23" s="7"/>
      <c r="G23" s="7"/>
      <c r="H23" s="7"/>
      <c r="I23" s="84" t="n">
        <f aca="false">3/4*100</f>
        <v>75</v>
      </c>
    </row>
    <row r="24" customFormat="false" ht="66" hidden="false" customHeight="true" outlineLevel="0" collapsed="false">
      <c r="A24" s="85" t="s">
        <v>151</v>
      </c>
      <c r="B24" s="7" t="s">
        <v>152</v>
      </c>
      <c r="C24" s="7"/>
      <c r="D24" s="7"/>
      <c r="E24" s="7" t="s">
        <v>106</v>
      </c>
      <c r="F24" s="7"/>
      <c r="G24" s="7"/>
      <c r="H24" s="7"/>
    </row>
    <row r="25" customFormat="false" ht="60" hidden="false" customHeight="false" outlineLevel="0" collapsed="false">
      <c r="A25" s="85" t="s">
        <v>153</v>
      </c>
      <c r="B25" s="7" t="s">
        <v>138</v>
      </c>
      <c r="C25" s="95" t="n">
        <v>45703</v>
      </c>
      <c r="D25" s="88" t="n">
        <v>45650</v>
      </c>
      <c r="E25" s="7"/>
      <c r="F25" s="7" t="s">
        <v>139</v>
      </c>
      <c r="G25" s="7"/>
      <c r="H25" s="7" t="s">
        <v>110</v>
      </c>
    </row>
    <row r="26" customFormat="false" ht="120" hidden="false" customHeight="false" outlineLevel="0" collapsed="false">
      <c r="A26" s="85" t="s">
        <v>154</v>
      </c>
      <c r="B26" s="7" t="s">
        <v>141</v>
      </c>
      <c r="C26" s="88" t="n">
        <v>45823</v>
      </c>
      <c r="D26" s="88" t="n">
        <v>46002</v>
      </c>
      <c r="E26" s="7"/>
      <c r="F26" s="94" t="s">
        <v>155</v>
      </c>
      <c r="G26" s="7"/>
      <c r="H26" s="93" t="s">
        <v>125</v>
      </c>
    </row>
    <row r="27" customFormat="false" ht="255" hidden="false" customHeight="false" outlineLevel="0" collapsed="false">
      <c r="A27" s="85" t="s">
        <v>156</v>
      </c>
      <c r="B27" s="96" t="s">
        <v>144</v>
      </c>
      <c r="C27" s="88" t="n">
        <v>46022</v>
      </c>
      <c r="D27" s="88" t="n">
        <v>45993</v>
      </c>
      <c r="E27" s="7"/>
      <c r="F27" s="94" t="s">
        <v>157</v>
      </c>
      <c r="G27" s="7"/>
      <c r="H27" s="7" t="s">
        <v>110</v>
      </c>
    </row>
    <row r="28" customFormat="false" ht="195" hidden="false" customHeight="false" outlineLevel="0" collapsed="false">
      <c r="A28" s="85" t="s">
        <v>158</v>
      </c>
      <c r="B28" s="7" t="s">
        <v>147</v>
      </c>
      <c r="C28" s="88" t="n">
        <v>46022</v>
      </c>
      <c r="D28" s="88" t="n">
        <v>46020</v>
      </c>
      <c r="E28" s="7"/>
      <c r="F28" s="94" t="s">
        <v>159</v>
      </c>
      <c r="G28" s="7"/>
      <c r="H28" s="7" t="s">
        <v>110</v>
      </c>
    </row>
    <row r="29" customFormat="false" ht="31.5" hidden="false" customHeight="true" outlineLevel="0" collapsed="false">
      <c r="A29" s="85" t="s">
        <v>160</v>
      </c>
      <c r="B29" s="7" t="s">
        <v>161</v>
      </c>
      <c r="C29" s="7"/>
      <c r="D29" s="7"/>
      <c r="E29" s="7"/>
      <c r="F29" s="7"/>
      <c r="G29" s="7"/>
      <c r="H29" s="7"/>
      <c r="I29" s="84" t="n">
        <f aca="false">3/4*100</f>
        <v>75</v>
      </c>
    </row>
    <row r="30" customFormat="false" ht="45" hidden="false" customHeight="false" outlineLevel="0" collapsed="false">
      <c r="A30" s="85" t="s">
        <v>162</v>
      </c>
      <c r="B30" s="7" t="s">
        <v>163</v>
      </c>
      <c r="C30" s="7"/>
      <c r="D30" s="7"/>
      <c r="E30" s="7" t="s">
        <v>106</v>
      </c>
      <c r="F30" s="7"/>
      <c r="G30" s="7"/>
      <c r="H30" s="7"/>
    </row>
    <row r="31" customFormat="false" ht="60" hidden="false" customHeight="false" outlineLevel="0" collapsed="false">
      <c r="A31" s="85" t="s">
        <v>164</v>
      </c>
      <c r="B31" s="7" t="s">
        <v>138</v>
      </c>
      <c r="C31" s="95" t="n">
        <v>45703</v>
      </c>
      <c r="D31" s="88" t="n">
        <v>45650</v>
      </c>
      <c r="E31" s="7"/>
      <c r="F31" s="7" t="s">
        <v>139</v>
      </c>
      <c r="G31" s="7"/>
      <c r="H31" s="7" t="s">
        <v>110</v>
      </c>
    </row>
    <row r="32" customFormat="false" ht="132.75" hidden="false" customHeight="true" outlineLevel="0" collapsed="false">
      <c r="A32" s="85" t="s">
        <v>165</v>
      </c>
      <c r="B32" s="7" t="s">
        <v>141</v>
      </c>
      <c r="C32" s="88" t="n">
        <v>45823</v>
      </c>
      <c r="D32" s="88" t="n">
        <v>45988</v>
      </c>
      <c r="E32" s="7"/>
      <c r="F32" s="97" t="s">
        <v>166</v>
      </c>
      <c r="G32" s="7"/>
      <c r="H32" s="93" t="s">
        <v>125</v>
      </c>
    </row>
    <row r="33" customFormat="false" ht="62.25" hidden="false" customHeight="true" outlineLevel="0" collapsed="false">
      <c r="A33" s="85" t="s">
        <v>167</v>
      </c>
      <c r="B33" s="96" t="s">
        <v>144</v>
      </c>
      <c r="C33" s="88" t="n">
        <v>46022</v>
      </c>
      <c r="D33" s="88" t="n">
        <v>45988</v>
      </c>
      <c r="E33" s="7"/>
      <c r="F33" s="97" t="s">
        <v>168</v>
      </c>
      <c r="G33" s="7"/>
      <c r="H33" s="8" t="s">
        <v>110</v>
      </c>
    </row>
    <row r="34" customFormat="false" ht="195" hidden="false" customHeight="false" outlineLevel="0" collapsed="false">
      <c r="A34" s="85" t="s">
        <v>169</v>
      </c>
      <c r="B34" s="7" t="s">
        <v>147</v>
      </c>
      <c r="C34" s="88" t="n">
        <v>46022</v>
      </c>
      <c r="D34" s="88" t="n">
        <v>46008</v>
      </c>
      <c r="E34" s="7"/>
      <c r="F34" s="97" t="s">
        <v>170</v>
      </c>
      <c r="G34" s="7"/>
      <c r="H34" s="8" t="s">
        <v>110</v>
      </c>
    </row>
    <row r="35" customFormat="false" ht="24.75" hidden="false" customHeight="true" outlineLevel="0" collapsed="false">
      <c r="A35" s="85" t="s">
        <v>171</v>
      </c>
      <c r="B35" s="7" t="s">
        <v>172</v>
      </c>
      <c r="C35" s="7"/>
      <c r="D35" s="7"/>
      <c r="E35" s="7"/>
      <c r="F35" s="7"/>
      <c r="G35" s="7"/>
      <c r="H35" s="7"/>
    </row>
    <row r="36" customFormat="false" ht="60" hidden="false" customHeight="false" outlineLevel="0" collapsed="false">
      <c r="A36" s="85" t="s">
        <v>173</v>
      </c>
      <c r="B36" s="7" t="s">
        <v>174</v>
      </c>
      <c r="C36" s="7" t="s">
        <v>175</v>
      </c>
      <c r="D36" s="7"/>
      <c r="E36" s="7"/>
      <c r="F36" s="7"/>
      <c r="G36" s="7"/>
      <c r="H36" s="7"/>
    </row>
    <row r="37" customFormat="false" ht="15" hidden="false" customHeight="false" outlineLevel="0" collapsed="false">
      <c r="A37" s="85" t="s">
        <v>176</v>
      </c>
      <c r="B37" s="7" t="s">
        <v>177</v>
      </c>
      <c r="C37" s="7" t="s">
        <v>175</v>
      </c>
      <c r="D37" s="7"/>
      <c r="E37" s="7"/>
      <c r="F37" s="7"/>
      <c r="G37" s="7"/>
      <c r="H37" s="7"/>
    </row>
    <row r="38" customFormat="false" ht="15" hidden="false" customHeight="false" outlineLevel="0" collapsed="false">
      <c r="A38" s="85" t="s">
        <v>178</v>
      </c>
      <c r="B38" s="7" t="s">
        <v>177</v>
      </c>
      <c r="C38" s="7" t="s">
        <v>175</v>
      </c>
      <c r="D38" s="7"/>
      <c r="E38" s="7"/>
      <c r="F38" s="7"/>
      <c r="G38" s="7"/>
      <c r="H38" s="7"/>
    </row>
    <row r="39" customFormat="false" ht="15" hidden="false" customHeight="false" outlineLevel="0" collapsed="false">
      <c r="A39" s="85" t="s">
        <v>179</v>
      </c>
      <c r="B39" s="7" t="s">
        <v>177</v>
      </c>
      <c r="C39" s="7" t="s">
        <v>175</v>
      </c>
      <c r="D39" s="7"/>
      <c r="E39" s="7"/>
      <c r="F39" s="7"/>
      <c r="G39" s="7"/>
      <c r="H39" s="7"/>
    </row>
    <row r="40" customFormat="false" ht="15" hidden="false" customHeight="false" outlineLevel="0" collapsed="false">
      <c r="A40" s="85" t="s">
        <v>180</v>
      </c>
      <c r="B40" s="7" t="s">
        <v>177</v>
      </c>
      <c r="C40" s="7" t="s">
        <v>175</v>
      </c>
      <c r="D40" s="7"/>
      <c r="E40" s="7"/>
      <c r="F40" s="7"/>
      <c r="G40" s="7"/>
      <c r="H40" s="7"/>
    </row>
    <row r="41" customFormat="false" ht="30" hidden="false" customHeight="true" outlineLevel="0" collapsed="false">
      <c r="A41" s="85" t="s">
        <v>181</v>
      </c>
      <c r="B41" s="7" t="s">
        <v>182</v>
      </c>
      <c r="C41" s="7"/>
      <c r="D41" s="7"/>
      <c r="E41" s="7"/>
      <c r="F41" s="7"/>
      <c r="G41" s="7"/>
      <c r="H41" s="7"/>
      <c r="I41" s="84" t="n">
        <f aca="false">4/4*100</f>
        <v>100</v>
      </c>
    </row>
    <row r="42" customFormat="false" ht="54" hidden="false" customHeight="true" outlineLevel="0" collapsed="false">
      <c r="A42" s="85" t="s">
        <v>183</v>
      </c>
      <c r="B42" s="7" t="s">
        <v>184</v>
      </c>
      <c r="C42" s="7"/>
      <c r="D42" s="7"/>
      <c r="E42" s="7" t="s">
        <v>106</v>
      </c>
      <c r="F42" s="7"/>
      <c r="G42" s="7"/>
      <c r="H42" s="8"/>
    </row>
    <row r="43" customFormat="false" ht="51" hidden="false" customHeight="true" outlineLevel="0" collapsed="false">
      <c r="A43" s="85" t="s">
        <v>185</v>
      </c>
      <c r="B43" s="7" t="s">
        <v>123</v>
      </c>
      <c r="C43" s="88" t="n">
        <v>45839</v>
      </c>
      <c r="D43" s="88" t="n">
        <v>45839</v>
      </c>
      <c r="E43" s="7"/>
      <c r="F43" s="7" t="s">
        <v>186</v>
      </c>
      <c r="G43" s="7"/>
      <c r="H43" s="8" t="s">
        <v>110</v>
      </c>
    </row>
    <row r="44" customFormat="false" ht="90" hidden="false" customHeight="true" outlineLevel="0" collapsed="false">
      <c r="A44" s="85" t="s">
        <v>187</v>
      </c>
      <c r="B44" s="7" t="s">
        <v>188</v>
      </c>
      <c r="C44" s="88" t="n">
        <v>45839</v>
      </c>
      <c r="D44" s="88" t="n">
        <v>45839</v>
      </c>
      <c r="E44" s="7"/>
      <c r="F44" s="7" t="s">
        <v>189</v>
      </c>
      <c r="G44" s="7"/>
      <c r="H44" s="8" t="s">
        <v>110</v>
      </c>
    </row>
    <row r="45" customFormat="false" ht="80.25" hidden="false" customHeight="true" outlineLevel="0" collapsed="false">
      <c r="A45" s="85" t="s">
        <v>190</v>
      </c>
      <c r="B45" s="7" t="s">
        <v>115</v>
      </c>
      <c r="C45" s="88" t="n">
        <v>46022</v>
      </c>
      <c r="D45" s="88" t="n">
        <v>46017</v>
      </c>
      <c r="E45" s="7"/>
      <c r="F45" s="94" t="s">
        <v>191</v>
      </c>
      <c r="G45" s="7"/>
      <c r="H45" s="8" t="s">
        <v>110</v>
      </c>
    </row>
    <row r="46" customFormat="false" ht="59.25" hidden="false" customHeight="true" outlineLevel="0" collapsed="false">
      <c r="A46" s="85" t="s">
        <v>192</v>
      </c>
      <c r="B46" s="7" t="s">
        <v>132</v>
      </c>
      <c r="C46" s="88" t="n">
        <v>46022</v>
      </c>
      <c r="D46" s="88" t="n">
        <v>46021</v>
      </c>
      <c r="E46" s="7"/>
      <c r="F46" s="7" t="s">
        <v>119</v>
      </c>
      <c r="G46" s="7"/>
      <c r="H46" s="8" t="s">
        <v>110</v>
      </c>
    </row>
    <row r="47" customFormat="false" ht="81.75" hidden="false" customHeight="true" outlineLevel="0" collapsed="false">
      <c r="A47" s="98" t="s">
        <v>28</v>
      </c>
      <c r="B47" s="7"/>
      <c r="C47" s="88"/>
      <c r="D47" s="88"/>
      <c r="E47" s="7"/>
      <c r="F47" s="7"/>
      <c r="G47" s="7"/>
      <c r="H47" s="8"/>
    </row>
    <row r="48" customFormat="false" ht="13.5" hidden="false" customHeight="true" outlineLevel="0" collapsed="false">
      <c r="A48" s="85" t="s">
        <v>193</v>
      </c>
      <c r="B48" s="7" t="s">
        <v>194</v>
      </c>
      <c r="C48" s="7"/>
      <c r="D48" s="7"/>
      <c r="E48" s="7"/>
      <c r="F48" s="7"/>
      <c r="G48" s="7"/>
      <c r="H48" s="7"/>
      <c r="I48" s="84" t="n">
        <f aca="false">3/4*100</f>
        <v>75</v>
      </c>
    </row>
    <row r="49" customFormat="false" ht="114" hidden="false" customHeight="true" outlineLevel="0" collapsed="false">
      <c r="A49" s="85" t="s">
        <v>102</v>
      </c>
      <c r="B49" s="7" t="s">
        <v>195</v>
      </c>
      <c r="C49" s="7"/>
      <c r="D49" s="7"/>
      <c r="E49" s="7" t="s">
        <v>196</v>
      </c>
      <c r="F49" s="7"/>
      <c r="G49" s="7"/>
      <c r="H49" s="8"/>
    </row>
    <row r="50" customFormat="false" ht="102.95" hidden="false" customHeight="false" outlineLevel="0" collapsed="false">
      <c r="A50" s="85" t="s">
        <v>104</v>
      </c>
      <c r="B50" s="96" t="s">
        <v>197</v>
      </c>
      <c r="C50" s="89" t="n">
        <v>45717</v>
      </c>
      <c r="D50" s="89" t="n">
        <v>45702</v>
      </c>
      <c r="E50" s="7"/>
      <c r="F50" s="92" t="s">
        <v>198</v>
      </c>
      <c r="G50" s="43" t="s">
        <v>199</v>
      </c>
      <c r="H50" s="7" t="s">
        <v>110</v>
      </c>
    </row>
    <row r="51" customFormat="false" ht="173.25" hidden="false" customHeight="false" outlineLevel="0" collapsed="false">
      <c r="A51" s="85" t="s">
        <v>200</v>
      </c>
      <c r="B51" s="96" t="s">
        <v>201</v>
      </c>
      <c r="C51" s="89" t="n">
        <v>45931</v>
      </c>
      <c r="D51" s="89" t="n">
        <v>45686</v>
      </c>
      <c r="E51" s="18"/>
      <c r="F51" s="7" t="s">
        <v>202</v>
      </c>
      <c r="G51" s="43" t="s">
        <v>199</v>
      </c>
      <c r="H51" s="99" t="s">
        <v>110</v>
      </c>
    </row>
    <row r="52" customFormat="false" ht="141.75" hidden="false" customHeight="false" outlineLevel="0" collapsed="false">
      <c r="A52" s="100" t="s">
        <v>203</v>
      </c>
      <c r="B52" s="96" t="s">
        <v>204</v>
      </c>
      <c r="C52" s="101" t="n">
        <v>45962</v>
      </c>
      <c r="D52" s="89" t="n">
        <v>45693</v>
      </c>
      <c r="E52" s="46"/>
      <c r="F52" s="7" t="s">
        <v>205</v>
      </c>
      <c r="G52" s="43" t="s">
        <v>199</v>
      </c>
      <c r="H52" s="99" t="s">
        <v>110</v>
      </c>
    </row>
    <row r="53" customFormat="false" ht="173.25" hidden="false" customHeight="false" outlineLevel="0" collapsed="false">
      <c r="A53" s="100" t="s">
        <v>206</v>
      </c>
      <c r="B53" s="96" t="s">
        <v>207</v>
      </c>
      <c r="C53" s="101" t="n">
        <v>45986</v>
      </c>
      <c r="D53" s="89" t="n">
        <v>46010</v>
      </c>
      <c r="E53" s="46"/>
      <c r="F53" s="7" t="s">
        <v>208</v>
      </c>
      <c r="G53" s="43" t="s">
        <v>199</v>
      </c>
      <c r="H53" s="102" t="s">
        <v>125</v>
      </c>
    </row>
    <row r="54" customFormat="false" ht="60" hidden="false" customHeight="false" outlineLevel="0" collapsed="false">
      <c r="A54" s="98" t="s">
        <v>26</v>
      </c>
      <c r="B54" s="54"/>
      <c r="C54" s="2"/>
      <c r="D54" s="2"/>
      <c r="E54" s="2"/>
    </row>
    <row r="55" customFormat="false" ht="23.25" hidden="false" customHeight="true" outlineLevel="0" collapsed="false">
      <c r="A55" s="85" t="s">
        <v>193</v>
      </c>
      <c r="B55" s="7" t="s">
        <v>209</v>
      </c>
      <c r="C55" s="7"/>
      <c r="D55" s="7"/>
      <c r="E55" s="7"/>
      <c r="F55" s="7"/>
      <c r="G55" s="7"/>
      <c r="H55" s="103"/>
      <c r="I55" s="84" t="n">
        <f aca="false">2/4*100</f>
        <v>50</v>
      </c>
    </row>
    <row r="56" customFormat="false" ht="100.5" hidden="false" customHeight="true" outlineLevel="0" collapsed="false">
      <c r="A56" s="85" t="s">
        <v>102</v>
      </c>
      <c r="B56" s="7" t="s">
        <v>174</v>
      </c>
      <c r="C56" s="46"/>
      <c r="D56" s="46"/>
      <c r="E56" s="96" t="s">
        <v>210</v>
      </c>
      <c r="F56" s="86"/>
      <c r="G56" s="86"/>
      <c r="H56" s="103"/>
    </row>
    <row r="57" customFormat="false" ht="81.75" hidden="false" customHeight="true" outlineLevel="0" collapsed="false">
      <c r="A57" s="100" t="s">
        <v>104</v>
      </c>
      <c r="B57" s="7" t="s">
        <v>211</v>
      </c>
      <c r="C57" s="89" t="n">
        <v>45832</v>
      </c>
      <c r="D57" s="89" t="n">
        <v>46021</v>
      </c>
      <c r="E57" s="46"/>
      <c r="F57" s="7" t="s">
        <v>212</v>
      </c>
      <c r="G57" s="86"/>
      <c r="H57" s="102" t="s">
        <v>125</v>
      </c>
    </row>
    <row r="58" customFormat="false" ht="94.5" hidden="false" customHeight="true" outlineLevel="0" collapsed="false">
      <c r="A58" s="104" t="s">
        <v>122</v>
      </c>
      <c r="B58" s="7" t="s">
        <v>213</v>
      </c>
      <c r="C58" s="89" t="n">
        <v>45832</v>
      </c>
      <c r="D58" s="89" t="n">
        <v>46021</v>
      </c>
      <c r="E58" s="86"/>
      <c r="F58" s="96" t="s">
        <v>214</v>
      </c>
      <c r="G58" s="42" t="s">
        <v>215</v>
      </c>
      <c r="H58" s="102" t="s">
        <v>125</v>
      </c>
    </row>
    <row r="59" customFormat="false" ht="255.75" hidden="false" customHeight="false" outlineLevel="0" collapsed="false">
      <c r="A59" s="104" t="s">
        <v>216</v>
      </c>
      <c r="B59" s="7" t="s">
        <v>217</v>
      </c>
      <c r="C59" s="105" t="n">
        <v>46022</v>
      </c>
      <c r="D59" s="105" t="n">
        <v>46021</v>
      </c>
      <c r="E59" s="86"/>
      <c r="F59" s="106" t="s">
        <v>218</v>
      </c>
      <c r="H59" s="99" t="s">
        <v>110</v>
      </c>
    </row>
    <row r="60" customFormat="false" ht="77.25" hidden="false" customHeight="true" outlineLevel="0" collapsed="false">
      <c r="A60" s="104" t="s">
        <v>219</v>
      </c>
      <c r="B60" s="7" t="s">
        <v>220</v>
      </c>
      <c r="C60" s="105" t="n">
        <v>46022</v>
      </c>
      <c r="D60" s="88" t="n">
        <v>46021</v>
      </c>
      <c r="E60" s="86"/>
      <c r="F60" s="7" t="s">
        <v>221</v>
      </c>
      <c r="G60" s="86"/>
      <c r="H60" s="99" t="s">
        <v>110</v>
      </c>
    </row>
    <row r="61" customFormat="false" ht="15" hidden="false" customHeight="false" outlineLevel="0" collapsed="false">
      <c r="A61" s="107"/>
    </row>
    <row r="62" customFormat="false" ht="15" hidden="false" customHeight="false" outlineLevel="0" collapsed="false">
      <c r="A62" s="107"/>
    </row>
    <row r="63" customFormat="false" ht="15" hidden="false" customHeight="false" outlineLevel="0" collapsed="false">
      <c r="A63" s="107"/>
    </row>
    <row r="64" customFormat="false" ht="15" hidden="false" customHeight="false" outlineLevel="0" collapsed="false">
      <c r="A64" s="107"/>
    </row>
    <row r="65" customFormat="false" ht="15" hidden="false" customHeight="false" outlineLevel="0" collapsed="false">
      <c r="A65" s="107"/>
    </row>
    <row r="66" customFormat="false" ht="15" hidden="false" customHeight="false" outlineLevel="0" collapsed="false">
      <c r="A66" s="107"/>
    </row>
    <row r="67" customFormat="false" ht="15" hidden="false" customHeight="false" outlineLevel="0" collapsed="false">
      <c r="A67" s="107"/>
    </row>
    <row r="68" customFormat="false" ht="60" hidden="false" customHeight="false" outlineLevel="0" collapsed="false">
      <c r="A68" s="107"/>
      <c r="G68" s="108" t="s">
        <v>222</v>
      </c>
      <c r="H68" s="82" t="n">
        <f aca="false">4/4*100</f>
        <v>100</v>
      </c>
    </row>
    <row r="69" customFormat="false" ht="15" hidden="false" customHeight="false" outlineLevel="0" collapsed="false">
      <c r="A69" s="107"/>
      <c r="G69" s="2" t="s">
        <v>223</v>
      </c>
      <c r="H69" s="82" t="n">
        <f aca="false">4/4*100</f>
        <v>100</v>
      </c>
    </row>
    <row r="70" customFormat="false" ht="15" hidden="false" customHeight="false" outlineLevel="0" collapsed="false">
      <c r="A70" s="107"/>
      <c r="G70" s="2" t="s">
        <v>224</v>
      </c>
      <c r="H70" s="82" t="n">
        <f aca="false">4/4*100</f>
        <v>100</v>
      </c>
    </row>
    <row r="71" customFormat="false" ht="15" hidden="false" customHeight="false" outlineLevel="0" collapsed="false">
      <c r="A71" s="107"/>
      <c r="G71" s="2" t="s">
        <v>225</v>
      </c>
      <c r="H71" s="82" t="n">
        <f aca="false">4/4*100</f>
        <v>100</v>
      </c>
    </row>
    <row r="72" customFormat="false" ht="15" hidden="false" customHeight="false" outlineLevel="0" collapsed="false">
      <c r="A72" s="107"/>
      <c r="G72" s="2" t="s">
        <v>226</v>
      </c>
      <c r="H72" s="82" t="n">
        <f aca="false">4/4*100</f>
        <v>100</v>
      </c>
    </row>
    <row r="73" customFormat="false" ht="15" hidden="false" customHeight="false" outlineLevel="0" collapsed="false">
      <c r="A73" s="107"/>
      <c r="G73" s="2" t="s">
        <v>227</v>
      </c>
      <c r="H73" s="82" t="n">
        <f aca="false">4/4*100</f>
        <v>100</v>
      </c>
    </row>
    <row r="74" customFormat="false" ht="15" hidden="false" customHeight="false" outlineLevel="0" collapsed="false">
      <c r="G74" s="2" t="s">
        <v>228</v>
      </c>
      <c r="H74" s="78" t="n">
        <v>100</v>
      </c>
    </row>
    <row r="75" customFormat="false" ht="15" hidden="false" customHeight="false" outlineLevel="0" collapsed="false">
      <c r="G75" s="2" t="s">
        <v>229</v>
      </c>
      <c r="H75" s="78" t="n">
        <v>100</v>
      </c>
    </row>
  </sheetData>
  <mergeCells count="9">
    <mergeCell ref="A1:H1"/>
    <mergeCell ref="B5:G5"/>
    <mergeCell ref="B17:H17"/>
    <mergeCell ref="B23:H23"/>
    <mergeCell ref="B29:H29"/>
    <mergeCell ref="B35:H35"/>
    <mergeCell ref="B41:H41"/>
    <mergeCell ref="B48:H48"/>
    <mergeCell ref="B55:G55"/>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AC24"/>
  <sheetViews>
    <sheetView showFormulas="false" showGridLines="true" showRowColHeaders="true" showZeros="true" rightToLeft="false" tabSelected="false" showOutlineSymbols="true" defaultGridColor="true" view="normal" topLeftCell="A7" colorId="64" zoomScale="100" zoomScaleNormal="100" zoomScalePageLayoutView="100" workbookViewId="0">
      <selection pane="topLeft" activeCell="P17" activeCellId="0" sqref="P17"/>
    </sheetView>
  </sheetViews>
  <sheetFormatPr defaultColWidth="8.71484375" defaultRowHeight="15" zeroHeight="false" outlineLevelRow="0" outlineLevelCol="0"/>
  <cols>
    <col collapsed="false" customWidth="true" hidden="false" outlineLevel="0" max="2" min="2" style="77" width="26.57"/>
    <col collapsed="false" customWidth="true" hidden="false" outlineLevel="0" max="4" min="4" style="77" width="22.42"/>
    <col collapsed="false" customWidth="true" hidden="false" outlineLevel="0" max="5" min="5" style="77" width="13.42"/>
    <col collapsed="false" customWidth="true" hidden="false" outlineLevel="0" max="6" min="6" style="77" width="11.71"/>
    <col collapsed="false" customWidth="true" hidden="false" outlineLevel="0" max="7" min="7" style="77" width="9.42"/>
    <col collapsed="false" customWidth="true" hidden="false" outlineLevel="0" max="8" min="8" style="77" width="20.29"/>
    <col collapsed="false" customWidth="true" hidden="false" outlineLevel="0" max="10" min="10" style="77" width="23.57"/>
    <col collapsed="false" customWidth="true" hidden="false" outlineLevel="0" max="12" min="12" style="77" width="21"/>
    <col collapsed="false" customWidth="true" hidden="false" outlineLevel="0" max="15" min="15" style="77" width="27.29"/>
    <col collapsed="false" customWidth="true" hidden="false" outlineLevel="0" max="16" min="16" style="77" width="10.85"/>
    <col collapsed="false" customWidth="true" hidden="false" outlineLevel="0" max="20" min="20" style="77" width="29.71"/>
  </cols>
  <sheetData>
    <row r="2" s="110" customFormat="true" ht="99" hidden="false" customHeight="true" outlineLevel="0" collapsed="false">
      <c r="A2" s="109" t="s">
        <v>230</v>
      </c>
      <c r="B2" s="109"/>
      <c r="C2" s="109"/>
      <c r="D2" s="109"/>
      <c r="E2" s="109"/>
      <c r="F2" s="109"/>
      <c r="G2" s="109"/>
      <c r="H2" s="109"/>
      <c r="I2" s="109"/>
      <c r="J2" s="109"/>
      <c r="K2" s="109"/>
      <c r="L2" s="109"/>
      <c r="M2" s="109"/>
      <c r="N2" s="109"/>
      <c r="O2" s="109"/>
      <c r="P2" s="109"/>
      <c r="Q2" s="109"/>
      <c r="R2" s="109"/>
      <c r="S2" s="109"/>
      <c r="T2" s="109"/>
    </row>
    <row r="3" s="110" customFormat="true" ht="15.75" hidden="false" customHeight="false" outlineLevel="0" collapsed="false"/>
    <row r="4" s="110" customFormat="true" ht="111" hidden="false" customHeight="true" outlineLevel="0" collapsed="false">
      <c r="A4" s="111" t="s">
        <v>231</v>
      </c>
      <c r="B4" s="111"/>
    </row>
    <row r="5" s="110" customFormat="true" ht="15.75" hidden="false" customHeight="false" outlineLevel="0" collapsed="false">
      <c r="A5" s="112" t="s">
        <v>232</v>
      </c>
      <c r="B5" s="113" t="n">
        <f aca="false">(((B13+P13+T13)/3)*50%)+(50%*B6)</f>
        <v>95.9486307770249</v>
      </c>
    </row>
    <row r="6" s="110" customFormat="true" ht="15.75" hidden="false" customHeight="false" outlineLevel="0" collapsed="false">
      <c r="A6" s="112" t="s">
        <v>49</v>
      </c>
      <c r="B6" s="113" t="n">
        <f aca="false">индикаторы!G9</f>
        <v>100</v>
      </c>
    </row>
    <row r="7" s="110" customFormat="true" ht="15.75" hidden="false" customHeight="false" outlineLevel="0" collapsed="false"/>
    <row r="8" s="110" customFormat="true" ht="15.75" hidden="false" customHeight="false" outlineLevel="0" collapsed="false"/>
    <row r="9" s="110" customFormat="true" ht="15.75" hidden="false" customHeight="false" outlineLevel="0" collapsed="false"/>
    <row r="10" s="110" customFormat="true" ht="15.75" hidden="false" customHeight="false" outlineLevel="0" collapsed="false"/>
    <row r="11" s="110" customFormat="true" ht="15.75" hidden="false" customHeight="false" outlineLevel="0" collapsed="false"/>
    <row r="12" s="110" customFormat="true" ht="108" hidden="false" customHeight="true" outlineLevel="0" collapsed="false">
      <c r="A12" s="114" t="s">
        <v>233</v>
      </c>
      <c r="B12" s="114"/>
      <c r="O12" s="114" t="s">
        <v>234</v>
      </c>
      <c r="P12" s="114"/>
      <c r="S12" s="114" t="s">
        <v>235</v>
      </c>
      <c r="T12" s="114"/>
    </row>
    <row r="13" s="110" customFormat="true" ht="15.75" hidden="false" customHeight="false" outlineLevel="0" collapsed="false">
      <c r="A13" s="115" t="s">
        <v>236</v>
      </c>
      <c r="B13" s="116" t="n">
        <f aca="false">(80%*((B17+H17+L17+J17+F17+D17)/6))+(20%*B14)</f>
        <v>96.379463728453</v>
      </c>
      <c r="O13" s="117" t="s">
        <v>237</v>
      </c>
      <c r="P13" s="118" t="n">
        <f aca="false">(80%*((P17)/1))+(20%*P14)</f>
        <v>85.3123209336963</v>
      </c>
      <c r="S13" s="117" t="s">
        <v>238</v>
      </c>
      <c r="T13" s="119" t="n">
        <f aca="false">(80%*((T17)/1))+(20%*T14)</f>
        <v>94</v>
      </c>
    </row>
    <row r="14" customFormat="false" ht="15.75" hidden="false" customHeight="false" outlineLevel="0" collapsed="false">
      <c r="A14" s="115" t="s">
        <v>239</v>
      </c>
      <c r="B14" s="116" t="n">
        <f aca="false">финансы!E17</f>
        <v>99.397318642265</v>
      </c>
      <c r="C14" s="110"/>
      <c r="D14" s="110"/>
      <c r="E14" s="110"/>
      <c r="F14" s="110"/>
      <c r="G14" s="110"/>
      <c r="H14" s="110"/>
      <c r="I14" s="110"/>
      <c r="J14" s="110"/>
      <c r="K14" s="110"/>
      <c r="L14" s="110"/>
      <c r="M14" s="110"/>
      <c r="N14" s="110"/>
      <c r="O14" s="115" t="s">
        <v>240</v>
      </c>
      <c r="P14" s="116" t="n">
        <f aca="false">финансы!E45</f>
        <v>94.9616046684816</v>
      </c>
      <c r="Q14" s="110"/>
      <c r="R14" s="110"/>
      <c r="S14" s="115" t="s">
        <v>241</v>
      </c>
      <c r="T14" s="120" t="n">
        <f aca="false">финансы!E50</f>
        <v>100</v>
      </c>
      <c r="U14" s="110"/>
      <c r="V14" s="110"/>
      <c r="W14" s="110"/>
      <c r="X14" s="110"/>
      <c r="Y14" s="110"/>
      <c r="Z14" s="110"/>
      <c r="AA14" s="121"/>
      <c r="AB14" s="110"/>
      <c r="AC14" s="110"/>
    </row>
    <row r="15" customFormat="false" ht="15.75" hidden="false" customHeight="false" outlineLevel="0" collapsed="false">
      <c r="A15" s="110"/>
      <c r="B15" s="110"/>
      <c r="C15" s="110"/>
      <c r="D15" s="110"/>
      <c r="E15" s="110"/>
      <c r="F15" s="110"/>
      <c r="G15" s="110"/>
      <c r="H15" s="110"/>
      <c r="I15" s="110"/>
      <c r="J15" s="110"/>
      <c r="K15" s="110"/>
      <c r="L15" s="110"/>
      <c r="M15" s="110"/>
      <c r="N15" s="110"/>
      <c r="O15" s="110"/>
      <c r="P15" s="110"/>
      <c r="Q15" s="110"/>
      <c r="R15" s="110"/>
      <c r="S15" s="110"/>
      <c r="T15" s="110"/>
      <c r="U15" s="110"/>
      <c r="V15" s="110"/>
      <c r="W15" s="110"/>
      <c r="X15" s="110"/>
      <c r="Y15" s="110"/>
      <c r="Z15" s="110"/>
      <c r="AA15" s="110"/>
      <c r="AB15" s="110"/>
      <c r="AC15" s="110"/>
    </row>
    <row r="16" customFormat="false" ht="57.75" hidden="false" customHeight="true" outlineLevel="0" collapsed="false">
      <c r="A16" s="122" t="s">
        <v>242</v>
      </c>
      <c r="B16" s="122"/>
      <c r="C16" s="123" t="s">
        <v>243</v>
      </c>
      <c r="D16" s="123"/>
      <c r="E16" s="124" t="s">
        <v>244</v>
      </c>
      <c r="F16" s="124"/>
      <c r="G16" s="123" t="s">
        <v>245</v>
      </c>
      <c r="H16" s="123"/>
      <c r="I16" s="123" t="s">
        <v>246</v>
      </c>
      <c r="J16" s="123"/>
      <c r="K16" s="123" t="s">
        <v>247</v>
      </c>
      <c r="L16" s="123"/>
      <c r="M16" s="110"/>
      <c r="N16" s="110"/>
      <c r="O16" s="123" t="s">
        <v>248</v>
      </c>
      <c r="P16" s="123"/>
      <c r="Q16" s="110"/>
      <c r="R16" s="110"/>
      <c r="S16" s="123" t="s">
        <v>249</v>
      </c>
      <c r="T16" s="123" t="s">
        <v>25</v>
      </c>
      <c r="U16" s="110"/>
      <c r="V16" s="110"/>
      <c r="W16" s="110"/>
      <c r="X16" s="110"/>
      <c r="Y16" s="110"/>
      <c r="Z16" s="110"/>
      <c r="AA16" s="125"/>
      <c r="AB16" s="110"/>
      <c r="AC16" s="110"/>
    </row>
    <row r="17" customFormat="false" ht="15.75" hidden="false" customHeight="false" outlineLevel="0" collapsed="false">
      <c r="A17" s="117" t="s">
        <v>250</v>
      </c>
      <c r="B17" s="126" t="n">
        <f aca="false">(70%*B21)+(30%*B19)</f>
        <v>96.25</v>
      </c>
      <c r="C17" s="112" t="s">
        <v>251</v>
      </c>
      <c r="D17" s="126" t="n">
        <f aca="false">(70%*D21)+(30%*D19)</f>
        <v>92.5</v>
      </c>
      <c r="E17" s="112" t="s">
        <v>252</v>
      </c>
      <c r="F17" s="126" t="n">
        <f aca="false">(70%*F21)+(30%*F19)</f>
        <v>92.5</v>
      </c>
      <c r="G17" s="112" t="s">
        <v>253</v>
      </c>
      <c r="H17" s="126" t="n">
        <f aca="false">(70%*H21)+(30%*H19)</f>
        <v>92.5</v>
      </c>
      <c r="I17" s="112" t="s">
        <v>254</v>
      </c>
      <c r="J17" s="126" t="n">
        <f aca="false">(70%*J21)+(30%*J19)</f>
        <v>100</v>
      </c>
      <c r="K17" s="112" t="s">
        <v>255</v>
      </c>
      <c r="L17" s="126" t="n">
        <f aca="false">(70%*L21)+(30%*L19)</f>
        <v>100</v>
      </c>
      <c r="M17" s="110"/>
      <c r="N17" s="110"/>
      <c r="O17" s="117" t="s">
        <v>250</v>
      </c>
      <c r="P17" s="127" t="n">
        <f aca="false">(70%*P21)+(30%*P19)</f>
        <v>82.9</v>
      </c>
      <c r="Q17" s="110"/>
      <c r="R17" s="110"/>
      <c r="S17" s="117" t="s">
        <v>250</v>
      </c>
      <c r="T17" s="126" t="n">
        <f aca="false">(70%*T21)+(30%*T19)</f>
        <v>92.5</v>
      </c>
      <c r="U17" s="110"/>
      <c r="V17" s="110"/>
      <c r="W17" s="110"/>
      <c r="X17" s="110"/>
      <c r="Y17" s="110"/>
      <c r="Z17" s="110"/>
      <c r="AA17" s="110"/>
      <c r="AB17" s="110"/>
      <c r="AC17" s="110"/>
    </row>
    <row r="18" customFormat="false" ht="15.75" hidden="false" customHeight="false" outlineLevel="0" collapsed="false">
      <c r="A18" s="75"/>
      <c r="B18" s="75"/>
      <c r="C18" s="75"/>
      <c r="D18" s="75"/>
      <c r="E18" s="75"/>
      <c r="F18" s="75"/>
      <c r="G18" s="75"/>
      <c r="H18" s="75"/>
      <c r="I18" s="75"/>
      <c r="J18" s="75"/>
      <c r="K18" s="75"/>
      <c r="L18" s="75"/>
      <c r="M18" s="110"/>
      <c r="N18" s="110"/>
      <c r="O18" s="75"/>
      <c r="P18" s="75"/>
      <c r="Q18" s="110"/>
      <c r="R18" s="110"/>
      <c r="S18" s="75"/>
      <c r="T18" s="75"/>
      <c r="U18" s="110"/>
      <c r="V18" s="110"/>
      <c r="W18" s="110"/>
      <c r="X18" s="110"/>
      <c r="Y18" s="110"/>
      <c r="Z18" s="110"/>
      <c r="AA18" s="110"/>
      <c r="AB18" s="110"/>
      <c r="AC18" s="110"/>
    </row>
    <row r="19" customFormat="false" ht="15.75" hidden="false" customHeight="false" outlineLevel="0" collapsed="false">
      <c r="A19" s="117" t="s">
        <v>256</v>
      </c>
      <c r="B19" s="126" t="n">
        <f aca="false">'контрольные точки, мероприятия'!I5</f>
        <v>87.5</v>
      </c>
      <c r="C19" s="117" t="s">
        <v>223</v>
      </c>
      <c r="D19" s="126" t="n">
        <f aca="false">'контрольные точки, мероприятия'!I17</f>
        <v>75</v>
      </c>
      <c r="E19" s="112" t="s">
        <v>224</v>
      </c>
      <c r="F19" s="126" t="n">
        <f aca="false">'контрольные точки, мероприятия'!I23</f>
        <v>75</v>
      </c>
      <c r="G19" s="112" t="s">
        <v>225</v>
      </c>
      <c r="H19" s="126" t="n">
        <f aca="false">'контрольные точки, мероприятия'!I29</f>
        <v>75</v>
      </c>
      <c r="I19" s="112" t="s">
        <v>226</v>
      </c>
      <c r="J19" s="126" t="n">
        <v>100</v>
      </c>
      <c r="K19" s="112" t="s">
        <v>227</v>
      </c>
      <c r="L19" s="126" t="n">
        <f aca="false">'контрольные точки, мероприятия'!I41</f>
        <v>100</v>
      </c>
      <c r="M19" s="110"/>
      <c r="N19" s="110"/>
      <c r="O19" s="117" t="s">
        <v>256</v>
      </c>
      <c r="P19" s="126" t="n">
        <f aca="false">'контрольные точки, мероприятия'!I55</f>
        <v>50</v>
      </c>
      <c r="Q19" s="110"/>
      <c r="R19" s="110"/>
      <c r="S19" s="117" t="s">
        <v>256</v>
      </c>
      <c r="T19" s="126" t="n">
        <f aca="false">'контрольные точки, мероприятия'!I48</f>
        <v>75</v>
      </c>
      <c r="U19" s="110"/>
      <c r="V19" s="110"/>
      <c r="W19" s="110"/>
      <c r="X19" s="110"/>
      <c r="Y19" s="110"/>
      <c r="Z19" s="110"/>
      <c r="AA19" s="110"/>
      <c r="AB19" s="110"/>
      <c r="AC19" s="110"/>
    </row>
    <row r="20" customFormat="false" ht="15.75" hidden="false" customHeight="false" outlineLevel="0" collapsed="false">
      <c r="A20" s="75"/>
      <c r="B20" s="75"/>
      <c r="C20" s="75"/>
      <c r="D20" s="75"/>
      <c r="E20" s="75"/>
      <c r="F20" s="75"/>
      <c r="G20" s="75"/>
      <c r="H20" s="75"/>
      <c r="I20" s="75"/>
      <c r="J20" s="75"/>
      <c r="K20" s="75"/>
      <c r="L20" s="75"/>
      <c r="M20" s="110"/>
      <c r="N20" s="110"/>
      <c r="O20" s="75"/>
      <c r="P20" s="75"/>
      <c r="Q20" s="110"/>
      <c r="R20" s="110"/>
      <c r="S20" s="75"/>
      <c r="T20" s="75"/>
      <c r="U20" s="110"/>
      <c r="V20" s="110"/>
      <c r="W20" s="110"/>
      <c r="X20" s="110"/>
      <c r="Y20" s="110"/>
      <c r="Z20" s="110"/>
      <c r="AA20" s="110"/>
      <c r="AB20" s="110"/>
      <c r="AC20" s="110"/>
    </row>
    <row r="21" customFormat="false" ht="15.75" hidden="false" customHeight="false" outlineLevel="0" collapsed="false">
      <c r="A21" s="117" t="s">
        <v>69</v>
      </c>
      <c r="B21" s="126" t="n">
        <v>100</v>
      </c>
      <c r="C21" s="117" t="s">
        <v>70</v>
      </c>
      <c r="D21" s="126" t="n">
        <v>100</v>
      </c>
      <c r="E21" s="112" t="s">
        <v>72</v>
      </c>
      <c r="F21" s="126" t="n">
        <v>100</v>
      </c>
      <c r="G21" s="112" t="s">
        <v>75</v>
      </c>
      <c r="H21" s="126" t="n">
        <v>100</v>
      </c>
      <c r="I21" s="112" t="s">
        <v>77</v>
      </c>
      <c r="J21" s="126" t="n">
        <v>100</v>
      </c>
      <c r="K21" s="112" t="s">
        <v>79</v>
      </c>
      <c r="L21" s="126" t="n">
        <v>100</v>
      </c>
      <c r="M21" s="110"/>
      <c r="N21" s="110"/>
      <c r="O21" s="117" t="s">
        <v>69</v>
      </c>
      <c r="P21" s="126" t="n">
        <v>97</v>
      </c>
      <c r="Q21" s="110"/>
      <c r="R21" s="110"/>
      <c r="S21" s="117" t="s">
        <v>69</v>
      </c>
      <c r="T21" s="126" t="n">
        <v>100</v>
      </c>
      <c r="U21" s="110"/>
      <c r="V21" s="110"/>
      <c r="W21" s="110"/>
      <c r="X21" s="110"/>
      <c r="Y21" s="110"/>
      <c r="Z21" s="110"/>
      <c r="AA21" s="110"/>
      <c r="AB21" s="110"/>
      <c r="AC21" s="110"/>
    </row>
    <row r="22" customFormat="false" ht="15.75" hidden="false" customHeight="false" outlineLevel="0" collapsed="false">
      <c r="A22" s="110"/>
      <c r="B22" s="110"/>
      <c r="C22" s="110"/>
      <c r="D22" s="110"/>
      <c r="E22" s="110"/>
      <c r="F22" s="110"/>
      <c r="G22" s="110"/>
      <c r="H22" s="110"/>
      <c r="I22" s="110"/>
      <c r="J22" s="110"/>
      <c r="K22" s="110"/>
      <c r="L22" s="110"/>
      <c r="M22" s="110"/>
      <c r="N22" s="110"/>
      <c r="O22" s="110"/>
      <c r="P22" s="110"/>
      <c r="Q22" s="110"/>
      <c r="R22" s="110"/>
      <c r="S22" s="110"/>
      <c r="T22" s="110"/>
      <c r="U22" s="110"/>
      <c r="V22" s="110"/>
      <c r="W22" s="110"/>
      <c r="X22" s="110"/>
      <c r="Y22" s="110"/>
      <c r="Z22" s="110"/>
      <c r="AA22" s="110"/>
      <c r="AB22" s="110"/>
      <c r="AC22" s="110"/>
    </row>
    <row r="23" customFormat="false" ht="15.75" hidden="false" customHeight="false" outlineLevel="0" collapsed="false">
      <c r="A23" s="110"/>
      <c r="B23" s="110"/>
      <c r="C23" s="110"/>
      <c r="D23" s="110"/>
      <c r="E23" s="110"/>
      <c r="F23" s="110"/>
      <c r="G23" s="110"/>
      <c r="H23" s="110"/>
      <c r="I23" s="110"/>
      <c r="J23" s="110"/>
      <c r="K23" s="110"/>
      <c r="L23" s="110"/>
      <c r="M23" s="110"/>
      <c r="N23" s="110"/>
      <c r="O23" s="110"/>
      <c r="P23" s="110"/>
      <c r="Q23" s="110"/>
      <c r="R23" s="110"/>
      <c r="S23" s="110"/>
      <c r="T23" s="110"/>
      <c r="U23" s="110"/>
      <c r="V23" s="110"/>
      <c r="W23" s="110"/>
      <c r="X23" s="110"/>
      <c r="Y23" s="110"/>
      <c r="Z23" s="110"/>
      <c r="AA23" s="110"/>
      <c r="AB23" s="110"/>
      <c r="AC23" s="110"/>
    </row>
    <row r="24" customFormat="false" ht="15.75" hidden="false" customHeight="false" outlineLevel="0" collapsed="false">
      <c r="A24" s="110"/>
      <c r="B24" s="110"/>
      <c r="C24" s="110"/>
      <c r="D24" s="110"/>
      <c r="E24" s="110"/>
      <c r="F24" s="110"/>
      <c r="G24" s="110"/>
      <c r="H24" s="110"/>
      <c r="I24" s="110"/>
      <c r="J24" s="110"/>
      <c r="K24" s="110"/>
      <c r="L24" s="110"/>
      <c r="M24" s="110"/>
      <c r="N24" s="110"/>
      <c r="O24" s="110"/>
      <c r="P24" s="110"/>
      <c r="Q24" s="110"/>
      <c r="R24" s="110"/>
      <c r="S24" s="110"/>
      <c r="T24" s="110"/>
      <c r="U24" s="110"/>
      <c r="V24" s="110"/>
      <c r="W24" s="110"/>
      <c r="X24" s="110"/>
      <c r="Y24" s="110"/>
      <c r="Z24" s="110"/>
      <c r="AA24" s="110"/>
      <c r="AB24" s="110"/>
      <c r="AC24" s="110"/>
    </row>
  </sheetData>
  <mergeCells count="13">
    <mergeCell ref="A2:T2"/>
    <mergeCell ref="A4:B4"/>
    <mergeCell ref="A12:B12"/>
    <mergeCell ref="O12:P12"/>
    <mergeCell ref="S12:T12"/>
    <mergeCell ref="A16:B16"/>
    <mergeCell ref="C16:D16"/>
    <mergeCell ref="E16:F16"/>
    <mergeCell ref="G16:H16"/>
    <mergeCell ref="I16:J16"/>
    <mergeCell ref="K16:L16"/>
    <mergeCell ref="O16:P16"/>
    <mergeCell ref="S16:T16"/>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2669</TotalTime>
  <Application>LibreOffice/7.6.0.3$Windows_X86_64 LibreOffice_project/69edd8b8ebc41d00b4de3915dc82f8f0fc3b6265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2026-01-29T12:13:31Z</dcterms:created>
  <dc:creator>Плакида Ирина Анатольевна</dc:creator>
  <dc:description/>
  <dc:language>ru-RU</dc:language>
  <cp:lastModifiedBy/>
  <dcterms:modified xsi:type="dcterms:W3CDTF">2026-05-28T14:41:30Z</dcterms:modified>
  <cp:revision>204</cp:revision>
  <dc:subject/>
  <dc:title/>
</cp:coreProperties>
</file>

<file path=docProps/custom.xml><?xml version="1.0" encoding="utf-8"?>
<Properties xmlns="http://schemas.openxmlformats.org/officeDocument/2006/custom-properties" xmlns:vt="http://schemas.openxmlformats.org/officeDocument/2006/docPropsVTypes"/>
</file>