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date1904="0"/>
  <workbookProtection/>
  <bookViews>
    <workbookView xWindow="360" yWindow="15" windowWidth="20955" windowHeight="9720" activeTab="3"/>
  </bookViews>
  <sheets>
    <sheet name="финансы" sheetId="1" state="visible" r:id="rId1"/>
    <sheet name="индикаторы" sheetId="2" state="hidden" r:id="rId2"/>
    <sheet name="показатели" sheetId="3" state="visible" r:id="rId3"/>
    <sheet name="контрольные точки, мероприятия" sheetId="4" state="visible" r:id="rId4"/>
    <sheet name="Оценка" sheetId="5" state="visible" r:id="rId5"/>
  </sheets>
  <calcPr refMode="A1" iterate="0" iterateCount="100" iterateDelta="0.000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<sst xmlns="http://schemas.openxmlformats.org/spreadsheetml/2006/main" count="413" uniqueCount="413">
  <si>
    <r>
      <rPr>
        <sz val="9"/>
        <rFont val="Times New Roman"/>
      </rPr>
      <t xml:space="preserve">                           </t>
    </r>
    <r>
      <rPr>
        <sz val="12"/>
        <rFont val="Times New Roman"/>
      </rPr>
      <t xml:space="preserve">МОНИТОРИНГ РЕАЛИЗАЦИИ МУНИЦИПАЛЬНОЙ ПРОГРАММЫ (КВАРТАЛЬНАЯ)</t>
    </r>
  </si>
  <si>
    <r>
      <rPr>
        <b/>
        <sz val="9"/>
        <rFont val="Times New Roman"/>
      </rPr>
      <t xml:space="preserve">                            За_</t>
    </r>
    <r>
      <rPr>
        <b/>
        <u val="single"/>
        <sz val="10"/>
        <rFont val="Times New Roman"/>
      </rPr>
      <t xml:space="preserve"> I квартал  2026 года </t>
    </r>
  </si>
  <si>
    <t xml:space="preserve">                             (отчетный период)</t>
  </si>
  <si>
    <r>
      <rPr>
        <sz val="9"/>
        <rFont val="Times New Roman"/>
      </rPr>
      <t xml:space="preserve">Наименование муниципальной программы «</t>
    </r>
    <r>
      <rPr>
        <b/>
        <u val="single"/>
        <sz val="9"/>
        <rFont val="Times New Roman"/>
      </rPr>
      <t xml:space="preserve">Муниципальная программа городского округа  города Калуги Калужской области «Формирование современной городской среды» </t>
    </r>
  </si>
  <si>
    <r>
      <rPr>
        <sz val="9"/>
        <rFont val="Times New Roman"/>
      </rPr>
      <t xml:space="preserve">Ответственный исполнитель муниципальной программы </t>
    </r>
    <r>
      <rPr>
        <b/>
        <u val="single"/>
        <sz val="9"/>
        <rFont val="Times New Roman"/>
      </rPr>
      <t xml:space="preserve">Управление городского хозяйства города Калуги</t>
    </r>
  </si>
  <si>
    <t xml:space="preserve">Наименование муниципальной программы, направления муниципальной программы и источника финансового обеспечения</t>
  </si>
  <si>
    <t xml:space="preserve">Объем финансового обеспечения, тыс. рублей</t>
  </si>
  <si>
    <t xml:space="preserve">Исполнение, тыс. рублей</t>
  </si>
  <si>
    <t xml:space="preserve">Процент исполнения, (4) / (3) x 100</t>
  </si>
  <si>
    <t xml:space="preserve">Комментарий &lt;1&gt;</t>
  </si>
  <si>
    <t xml:space="preserve">Предусмотрено программой/направлением (постановление от 19.03.2026 №139-п) по состоянию на 01.01.2026</t>
  </si>
  <si>
    <t xml:space="preserve">Сводная бюджетная роспись на 31.03.2026</t>
  </si>
  <si>
    <t xml:space="preserve">Кассовое исполнение на 31.03.2026</t>
  </si>
  <si>
    <r>
      <rPr>
        <b/>
        <sz val="9"/>
        <rFont val="Times New Roman"/>
      </rPr>
      <t xml:space="preserve">Муниципальная программа городского округа  города Калуги Калужской области «Формирование современной городской среды» (всего), в том числе</t>
    </r>
    <r>
      <rPr>
        <sz val="9"/>
        <rFont val="Times New Roman"/>
      </rPr>
      <t>:</t>
    </r>
  </si>
  <si>
    <t xml:space="preserve">Не представлены акты выполненных работ</t>
  </si>
  <si>
    <t xml:space="preserve">средства федерального бюджета</t>
  </si>
  <si>
    <t xml:space="preserve">средства областного бюджета</t>
  </si>
  <si>
    <t xml:space="preserve">средства бюджета городского округа города Калуги Калужской области</t>
  </si>
  <si>
    <t xml:space="preserve">иные источники &lt;2&gt;</t>
  </si>
  <si>
    <t xml:space="preserve">направление «Жилищно-коммунальное хозяйство» соисполнитель - управление по работе с населением на территориях</t>
  </si>
  <si>
    <t xml:space="preserve">Соисполнитель 1</t>
  </si>
  <si>
    <t xml:space="preserve">Комплекс процессных мероприятий «Организация озеленения»</t>
  </si>
  <si>
    <t xml:space="preserve">Комплекс процессных мероприятий «Создание, содержание и ремонт объектов благоустройства »</t>
  </si>
  <si>
    <t xml:space="preserve">Комплекс процессных мероприятий  «Реализация мероприятий по ликвидации несанкционированных свалок, рекультивация земель, ликвидация накопленного вреда окружающей среде»</t>
  </si>
  <si>
    <t xml:space="preserve">направление «Жилищно-коммунальное хозяйство»  ответственный исполнитель - управление городского хозяйства города Калуги</t>
  </si>
  <si>
    <t xml:space="preserve">Ответственный исполнитель</t>
  </si>
  <si>
    <t xml:space="preserve">Комплекс процессных мероприятий «Выполнение комплексных работ по организации, содержанию и ремонту мест захоронения »</t>
  </si>
  <si>
    <t xml:space="preserve">Комплекс процессных мероприятий «Содержание и текущий ремонт объектов наружного освещения»</t>
  </si>
  <si>
    <t xml:space="preserve">Комплекс процессных мероприятий «Развитие материально технической базы в сфере благоустройства»</t>
  </si>
  <si>
    <t xml:space="preserve">Комплекс процессных мероприятий «Реализация мероприятий по ликвидации несанкционированных свалок, рекультивация земель, ликвидация накопленного вреда окружающей среде»</t>
  </si>
  <si>
    <t xml:space="preserve">Комплекс процессных мероприятий «Организация мероприятий при осуществлении деятельности по обращению с животными без владельцев»</t>
  </si>
  <si>
    <t xml:space="preserve">Комплекс процессных мероприятий «Обеспечение деятельности органов администрации городского округа города Калуги»</t>
  </si>
  <si>
    <t xml:space="preserve">направление «Жилищно-коммунальное хозяйство»  соисполнитель - управление архитектуры, градостроительства и земельных отношений города Калуги</t>
  </si>
  <si>
    <t xml:space="preserve">Соисполнитель 2</t>
  </si>
  <si>
    <t xml:space="preserve">Региональные проекты, входящие  в состав национальных проектов. Региональный проект «Формирование комфортной городской среды»</t>
  </si>
  <si>
    <t xml:space="preserve">Комплекс процессных мероприятий  «Создание, содержание и ремонт объектов благоустройства »</t>
  </si>
  <si>
    <t xml:space="preserve">Комплекс процессных мероприятий  «Благоустройство территории»</t>
  </si>
  <si>
    <t xml:space="preserve">Комплекс процессных мероприятий  «Строительство и реконструкция объектов благоустройства»</t>
  </si>
  <si>
    <t xml:space="preserve">направление «Жилищно-коммунальное хозяйство»  соисполнитель - управление жилищно-коммунального хозяйства  города Калуги</t>
  </si>
  <si>
    <t xml:space="preserve">Соисполнитель 3</t>
  </si>
  <si>
    <t xml:space="preserve">Комплекс процессных мероприятий  «Развитие материально-технической базы в сфере благоустройства»</t>
  </si>
  <si>
    <t>-</t>
  </si>
  <si>
    <t xml:space="preserve">    --------------------------------</t>
  </si>
  <si>
    <t xml:space="preserve">    &lt;1&gt; Указываются причины отклонения (при наличии отклонений).</t>
  </si>
  <si>
    <t xml:space="preserve">    &lt;2&gt;   Указываются   собственные  средства  организаций  (при  наличии);</t>
  </si>
  <si>
    <t xml:space="preserve">средства  фондов  (при  наличии);  средства  физических  лиц (при наличии);</t>
  </si>
  <si>
    <t xml:space="preserve">привлеченные средства, за исключением бюджетных ассигнований (при наличии).</t>
  </si>
  <si>
    <t>...</t>
  </si>
  <si>
    <t xml:space="preserve">                Сведения о достижении значений индикаторов</t>
  </si>
  <si>
    <t xml:space="preserve">№ п/п</t>
  </si>
  <si>
    <t xml:space="preserve">Наименование индикатора</t>
  </si>
  <si>
    <t xml:space="preserve">Ед. изм.</t>
  </si>
  <si>
    <t xml:space="preserve">Значения индикатора</t>
  </si>
  <si>
    <t xml:space="preserve">Обоснование отклонений значений индикатора на конец отчетного года (при наличии)</t>
  </si>
  <si>
    <t xml:space="preserve">Год, предшествующий отчетному</t>
  </si>
  <si>
    <t xml:space="preserve">Отчетный год</t>
  </si>
  <si>
    <t>план</t>
  </si>
  <si>
    <t>факт</t>
  </si>
  <si>
    <t>итог</t>
  </si>
  <si>
    <t xml:space="preserve">Количество отловленных безнадзорных животных</t>
  </si>
  <si>
    <t>Шт.</t>
  </si>
  <si>
    <t xml:space="preserve">Количество объектов благоустройства, находящихся на обслуживании</t>
  </si>
  <si>
    <t xml:space="preserve">Условная единица</t>
  </si>
  <si>
    <t xml:space="preserve">Количество обслуживаемых светильников</t>
  </si>
  <si>
    <t xml:space="preserve">Количество обслуживаемых фонтанов</t>
  </si>
  <si>
    <t xml:space="preserve">Количество обслуживаемых туалетных кабин, модулей</t>
  </si>
  <si>
    <t xml:space="preserve">Количество обслуживаемых контейнерных площадок</t>
  </si>
  <si>
    <t xml:space="preserve">Количество установленных малых архитектурных форм</t>
  </si>
  <si>
    <t xml:space="preserve">Количество высаженных цветов</t>
  </si>
  <si>
    <t xml:space="preserve">Площадь городских и сельских кладбищ, находящихся на обслуживании</t>
  </si>
  <si>
    <t>Гектар</t>
  </si>
  <si>
    <t xml:space="preserve">Количество удаленных аварийных насаждений</t>
  </si>
  <si>
    <t xml:space="preserve">Количество деревьев, прошедших санитарную и омолаживающую обрезку</t>
  </si>
  <si>
    <t xml:space="preserve">Количество посаженных зеленых насаждений</t>
  </si>
  <si>
    <t xml:space="preserve">Объем вывезенных свалок</t>
  </si>
  <si>
    <r>
      <rPr>
        <sz val="9"/>
        <rFont val="Times New Roman"/>
      </rPr>
      <t>м</t>
    </r>
    <r>
      <rPr>
        <vertAlign val="superscript"/>
        <sz val="9"/>
        <rFont val="Times New Roman"/>
      </rPr>
      <t>3</t>
    </r>
  </si>
  <si>
    <t xml:space="preserve">Количество вывезенных свалок</t>
  </si>
  <si>
    <t xml:space="preserve">Количество насаждений удаленных и прошедших обрезку </t>
  </si>
  <si>
    <t>шт</t>
  </si>
  <si>
    <t xml:space="preserve">Количество колодцев и родников, прошедших очистку, дезинфекцию, ремонт</t>
  </si>
  <si>
    <t xml:space="preserve">Площадь ликвидируемых несанкциониро-ванных свалок </t>
  </si>
  <si>
    <t>кв.м</t>
  </si>
  <si>
    <t xml:space="preserve">Количество
благоустроенных дворовых территорий, на которых проведено асфальтирование</t>
  </si>
  <si>
    <t>ед.</t>
  </si>
  <si>
    <t xml:space="preserve">Количество
благоустроенных дворовых территорий, на которых установлены малые архитектурные формы</t>
  </si>
  <si>
    <t xml:space="preserve">Количество благоустроенных территорий</t>
  </si>
  <si>
    <t xml:space="preserve">Количество обустроенных пешеходных дорожек, тротуаров</t>
  </si>
  <si>
    <t xml:space="preserve">Количество разработанных проектов рекультивации несанкционированных свалок</t>
  </si>
  <si>
    <t xml:space="preserve">Фактические расходы не произведены в связи с переносом срока выполнения проектных работ</t>
  </si>
  <si>
    <t xml:space="preserve">Количество разработанных проектов наружного освещения</t>
  </si>
  <si>
    <t>ед</t>
  </si>
  <si>
    <t xml:space="preserve">Количество разработанных проектов системы ливневой канализации</t>
  </si>
  <si>
    <t xml:space="preserve">Выполнены работы по устройству системы водоотведения от дворовой территории д. 5, 7 по ул.Молодежная</t>
  </si>
  <si>
    <t>Имп</t>
  </si>
  <si>
    <t xml:space="preserve">                    Отчет о ходе реализации направления муниципальной программы</t>
  </si>
  <si>
    <t xml:space="preserve">                 «Формирование современной городской среды» на 2026  год</t>
  </si>
  <si>
    <t xml:space="preserve">            Сведения об исполнении помесячного плана достижения  показателей направления в текущем году</t>
  </si>
  <si>
    <t xml:space="preserve">Псэ (сложить все % исполнения и разделить на количество показателей, по каждому комплексу отдельно)</t>
  </si>
  <si>
    <t xml:space="preserve">Показатели направления</t>
  </si>
  <si>
    <t xml:space="preserve">Единица измерения (по ОКЕИ)</t>
  </si>
  <si>
    <t xml:space="preserve">Значения по месяцам</t>
  </si>
  <si>
    <t xml:space="preserve">На конец года</t>
  </si>
  <si>
    <t xml:space="preserve">% исполнения</t>
  </si>
  <si>
    <t>янв.</t>
  </si>
  <si>
    <t>февр.</t>
  </si>
  <si>
    <t>март</t>
  </si>
  <si>
    <t>апр.</t>
  </si>
  <si>
    <t>май</t>
  </si>
  <si>
    <t>июнь</t>
  </si>
  <si>
    <t>июль</t>
  </si>
  <si>
    <t>авг.</t>
  </si>
  <si>
    <t>сент.</t>
  </si>
  <si>
    <t>окт.</t>
  </si>
  <si>
    <t>нояб.</t>
  </si>
  <si>
    <t>План</t>
  </si>
  <si>
    <t>Факт/прогноз</t>
  </si>
  <si>
    <t xml:space="preserve">Количество объектов благоустройств, находящихся на обслуживании</t>
  </si>
  <si>
    <t xml:space="preserve">Количество обслуживаемых муниципальных контейнерных площадок</t>
  </si>
  <si>
    <t xml:space="preserve">План </t>
  </si>
  <si>
    <r>
      <rPr>
        <sz val="9"/>
        <rFont val="Times New Roman"/>
      </rPr>
      <t>м</t>
    </r>
    <r>
      <rPr>
        <vertAlign val="superscript"/>
        <sz val="9"/>
        <rFont val="Times New Roman"/>
      </rPr>
      <t>2</t>
    </r>
  </si>
  <si>
    <t xml:space="preserve">Количество обслуживаемых светильников              </t>
  </si>
  <si>
    <t xml:space="preserve">Количество благоустроенных дворовых территорий, на которых проведено асфальтирование</t>
  </si>
  <si>
    <t xml:space="preserve">Количество благоустроенных дворовых территорий, на которых установлены малые архитектурные формы</t>
  </si>
  <si>
    <t xml:space="preserve">Количество благоустроенных территорий (площадь внутриквартальных проездов, подлежащих уборке)</t>
  </si>
  <si>
    <t xml:space="preserve">Количество благоустроенных территорий </t>
  </si>
  <si>
    <t xml:space="preserve">Количество разработанных проектов рекультивации несанкционированных свалок </t>
  </si>
  <si>
    <t xml:space="preserve">Количество разработанных проектов системы ливневой канализации </t>
  </si>
  <si>
    <t xml:space="preserve">Количество насаждений удаленных и прошедших обрезку</t>
  </si>
  <si>
    <t xml:space="preserve">Объем ликвидируемых несанкционированных свалок</t>
  </si>
  <si>
    <t xml:space="preserve">       Сведения о выполнении (достижении) мероприятий и контрольных точек</t>
  </si>
  <si>
    <t>№</t>
  </si>
  <si>
    <t xml:space="preserve">Наименование мероприятия (результата)/контрольной точки</t>
  </si>
  <si>
    <t xml:space="preserve">Плановая дата наступления контрольной точки</t>
  </si>
  <si>
    <t xml:space="preserve">Фактическая дата наступления контрольной точки</t>
  </si>
  <si>
    <t xml:space="preserve">Ответственный исполнитель (должность)</t>
  </si>
  <si>
    <t xml:space="preserve">Подтверждающий документ</t>
  </si>
  <si>
    <t xml:space="preserve">Комментарий (результаты/ проблемы, возникшие в ходе реализации мероприятия)</t>
  </si>
  <si>
    <t xml:space="preserve">Расчет 
("+" достигнуто; 
"-" не достигнуто)</t>
  </si>
  <si>
    <t xml:space="preserve">СОИСПОЛНИТЕЛЬ: УПРАВЛЕНИЕ ГОРОДСКОГО ХОЗЯЙСТВА ГОРОДА КАЛУГИ</t>
  </si>
  <si>
    <t>1.</t>
  </si>
  <si>
    <t xml:space="preserve">Задача «Улучшение экологической обстановки на территории городского округа города Калуги Калужской области» структурного элемента  «Организация озеленения»</t>
  </si>
  <si>
    <t>1.1.</t>
  </si>
  <si>
    <t xml:space="preserve">Мероприятия по организации озеленения</t>
  </si>
  <si>
    <t>1.1.1.</t>
  </si>
  <si>
    <t xml:space="preserve">Субсидия бюджетным учреждениям на финансовое обеспечение государственного (муниципального) задания на оказание государственных (муниципальных услуг(выполнение работ)</t>
  </si>
  <si>
    <t xml:space="preserve">Ктсэ (количество "+"/ (количество всего "+" и "-") по каждому комплексу отдельно</t>
  </si>
  <si>
    <t>1.1.1.1.</t>
  </si>
  <si>
    <t xml:space="preserve">Контрольная точка 1
Утверждено распоряжение «Об утверждении муниципального 
задания и финансового обеспечения 
выполнения муниципального задания 
с учетом расходов на содержание
имущества»</t>
  </si>
  <si>
    <t xml:space="preserve">Начальник отдела благоустройства комитета по благоустройству; начальник отдела экономического планирования и прогнозирования, финансово-бухгалтерский отдел комитета финансов и тарифной политики</t>
  </si>
  <si>
    <t xml:space="preserve">Распоряжение об утверждении муниципального задания</t>
  </si>
  <si>
    <t xml:space="preserve">Не выявлено</t>
  </si>
  <si>
    <t>+</t>
  </si>
  <si>
    <t>1.1.1.2.</t>
  </si>
  <si>
    <t xml:space="preserve">Контрольная точка 2
Заключено соглашение о порядке и условиях предоставления субсидии на финансовое обеспечение выполнения муниципального задания на оказание муниципальных услуг (выполнение работ) </t>
  </si>
  <si>
    <t>Соглашение</t>
  </si>
  <si>
    <t>1.1.1.3.</t>
  </si>
  <si>
    <t xml:space="preserve">Контрольная точка 3
Перечисление субсидии</t>
  </si>
  <si>
    <t>Ежемесячно</t>
  </si>
  <si>
    <t xml:space="preserve">График перечисления субсидии</t>
  </si>
  <si>
    <t>1.1.1.4.</t>
  </si>
  <si>
    <t xml:space="preserve">Контрольная точка 4
Услуга оказана (работы выполнены)</t>
  </si>
  <si>
    <t xml:space="preserve">Отчет об исполнении муниципального задания</t>
  </si>
  <si>
    <t>1.1.2.</t>
  </si>
  <si>
    <t xml:space="preserve">Прочая закупка товаров, работ и услуг</t>
  </si>
  <si>
    <t>1.1.2.1.</t>
  </si>
  <si>
    <t xml:space="preserve">Контрольная точка 1
Закупка включена в план-график закупок (работ, услуг)</t>
  </si>
  <si>
    <t xml:space="preserve">Начальник отдела контрактной службы, начальник  финансово-бухгалтерского отдела комитета финансов и тарифной политики; Начальник отдела благоустройства комитета по благоустройству;</t>
  </si>
  <si>
    <t xml:space="preserve">Утвержденный план-график закупок</t>
  </si>
  <si>
    <t>1.1.2.2.</t>
  </si>
  <si>
    <t xml:space="preserve">Контрольная точка 2
Заключены муниципальные контракты</t>
  </si>
  <si>
    <t xml:space="preserve">Муниципальный контракт</t>
  </si>
  <si>
    <t>1.1.2.3.</t>
  </si>
  <si>
    <t xml:space="preserve">Контрольная точка 3
Приемка выполненных работ, оказанных услуг в рамках заключенных муниципальных контрактов</t>
  </si>
  <si>
    <t xml:space="preserve">Акт выполненных работ</t>
  </si>
  <si>
    <t>1.1.2.4.</t>
  </si>
  <si>
    <t xml:space="preserve">Контрольная точка 4
Оплата выполненных работ, оказанных услуг по муниципальным контрактам</t>
  </si>
  <si>
    <t xml:space="preserve">Платежное поручение</t>
  </si>
  <si>
    <t>2.</t>
  </si>
  <si>
    <t xml:space="preserve">Задача «Улучшение качества содержания мест захоронений и строительство объектов похоронного назначения на территории городского округа города Калуги Калужской области» структурного элемента «Выполнение комплексных работ по организации, содержанию и ремонту мест захоронения»</t>
  </si>
  <si>
    <t>2.1.</t>
  </si>
  <si>
    <t xml:space="preserve">Мероприятия по выполнению комплексных работ по организации, содержанию и ремонту мест захоронения</t>
  </si>
  <si>
    <t>2.1.1.</t>
  </si>
  <si>
    <t xml:space="preserve">Субсидия бюджетным учреждениям на финансовое обеспечение государственного (муниципального) задания на оказание государственных (муниципальных услуг (выполнение работ)</t>
  </si>
  <si>
    <t xml:space="preserve">
</t>
  </si>
  <si>
    <t>2.1.1.1.</t>
  </si>
  <si>
    <t>2.1.1.2.</t>
  </si>
  <si>
    <t>2.1.1.3.</t>
  </si>
  <si>
    <t xml:space="preserve"> График перечисления субсидии</t>
  </si>
  <si>
    <t>2.1.1.4.</t>
  </si>
  <si>
    <t>3.</t>
  </si>
  <si>
    <t xml:space="preserve">Задача «Создание новых объектов благоустройства и приведение в качественное состояние уже существующих. Улучшение природно-экологической ситуации и снижение уровня антропогенной нагрузки на окружающую среду» структурного элемента «Создание, содержание и ремонт объектов благоустройства»</t>
  </si>
  <si>
    <t>3.1.</t>
  </si>
  <si>
    <t xml:space="preserve">Мероприятия по созданию, содержанию и ремонту объектов благоустройства</t>
  </si>
  <si>
    <t>3.1.1.</t>
  </si>
  <si>
    <t>3.1.1.1.</t>
  </si>
  <si>
    <t>4.</t>
  </si>
  <si>
    <t xml:space="preserve">Задача «Обеспечение надежного и высокоэффективного наружного освещения территории городского округа города Калуги Калужской области» структурного элемента «Содержание и текущий ремонт объектов наружного освещения»</t>
  </si>
  <si>
    <t>4.1.</t>
  </si>
  <si>
    <t xml:space="preserve">Мероприятия по содержанию и текущему ремонту объектов наружного освещения</t>
  </si>
  <si>
    <t>4.1.1.</t>
  </si>
  <si>
    <t>4.1.1.1.</t>
  </si>
  <si>
    <t xml:space="preserve">Начальник отдела контрактной службы, начальник  финансово-бухгалтерского отдела комитета финансов и тарифной политики; Начальник отдела благоустройства комитета по благоустройству</t>
  </si>
  <si>
    <t>4.1.1.2.</t>
  </si>
  <si>
    <t>4.1.1.3.</t>
  </si>
  <si>
    <t>4.1.1.4.</t>
  </si>
  <si>
    <t>4.1.2.</t>
  </si>
  <si>
    <t>4.1.2.1.</t>
  </si>
  <si>
    <t xml:space="preserve">Контрольная точка 1
Закупка включена в план-график закупок (работ, услуг) </t>
  </si>
  <si>
    <t xml:space="preserve">План-график закупок (работ, услуг)</t>
  </si>
  <si>
    <t>4.1.2.2.</t>
  </si>
  <si>
    <t>4.1.2.3.</t>
  </si>
  <si>
    <t>4.1.2.4.</t>
  </si>
  <si>
    <t>5.</t>
  </si>
  <si>
    <t xml:space="preserve">Задача «Закупка и содержание материально-технических ресурсов и инфраструктуры для эффективного выполнения работ по комплексному благоустройству и содержанию территорий» структурного элемента «Развитие материально технической базы в сфере благоустройства»</t>
  </si>
  <si>
    <t>5.1.</t>
  </si>
  <si>
    <t xml:space="preserve">Укрепление материально-технической базы учреждения в сфере благоустройства</t>
  </si>
  <si>
    <t>5.1.1.</t>
  </si>
  <si>
    <t xml:space="preserve">Контрольная точка 1
Утвержден перечень целевых субсидий </t>
  </si>
  <si>
    <t xml:space="preserve">Начальник  финансово-бухгалтерского отдела комитета финансов и тарифной политики; начальник отдела экологии и реализации целевых программ комитета по благоустройству</t>
  </si>
  <si>
    <t xml:space="preserve">Перечень целевых субсидий</t>
  </si>
  <si>
    <t>5.1.2.</t>
  </si>
  <si>
    <t xml:space="preserve">Контрольная точка 2
Заключено соглашение о предоставлении субсидии на иные цели муниципальным бюджетным и автономным учреждениям бюджета городского округа города Калуги</t>
  </si>
  <si>
    <t xml:space="preserve">Соглашение </t>
  </si>
  <si>
    <t>5.1.3.</t>
  </si>
  <si>
    <t xml:space="preserve">Контрольная точка 3
Перечислена субсидия</t>
  </si>
  <si>
    <t>5.1.4.</t>
  </si>
  <si>
    <t>Отчеты</t>
  </si>
  <si>
    <t>5.2.</t>
  </si>
  <si>
    <t xml:space="preserve">Услуги финансовой аренды (лизинга) для приобретения транспортных средств</t>
  </si>
  <si>
    <t xml:space="preserve">Лизинг отсутствует</t>
  </si>
  <si>
    <t>5.2.1.</t>
  </si>
  <si>
    <t xml:space="preserve">Начальник отдела экономического планирования и прогнозирования, начальник финансово-бухгалтерского отдела комитета и тарифной политики</t>
  </si>
  <si>
    <t>5.2.2.</t>
  </si>
  <si>
    <t xml:space="preserve">Контрольная точка 2 
Заключено соглашение о предоставлении субсидии на иные цели муниципальным бюджетным и автономным учреждениям из бюджета городского округа города Калуги</t>
  </si>
  <si>
    <t>5.2.3.</t>
  </si>
  <si>
    <t>5.2.4.</t>
  </si>
  <si>
    <t xml:space="preserve">Контрольная точка 4
Услуга оказана (субсидия перечислена)</t>
  </si>
  <si>
    <t>6.</t>
  </si>
  <si>
    <t xml:space="preserve">Задача «Улучшение природно-экологической ситуации и снижение уровня антропогенной нагрузки на окружающую среду» структурного элемента «Реализация мероприятий по ликвидации несанкционированных свалок, рекультивация земель, ликвидация накопленного вреда окружающей среде»</t>
  </si>
  <si>
    <t>6.1.</t>
  </si>
  <si>
    <t xml:space="preserve">Реализация мероприятий по ликвидации накопленного вреда окружающей среде, рекультивации земельных участков, на которых размещены объекты накопленного вреда окружающей среде</t>
  </si>
  <si>
    <t>6.1.1.</t>
  </si>
  <si>
    <t>6.1.2.</t>
  </si>
  <si>
    <t xml:space="preserve">Контрольная точка 2
Заключено соглашения о предоставлении субсидии на иные цели муниципальным бюджетным и автономным учреждениям из бюджета городского округа города Калуги</t>
  </si>
  <si>
    <t>6.1.3.</t>
  </si>
  <si>
    <t xml:space="preserve">Контрольная точка 3
Перечисление субсидии </t>
  </si>
  <si>
    <t>6.1.4.</t>
  </si>
  <si>
    <t>7.</t>
  </si>
  <si>
    <t xml:space="preserve">Задача «Отлов, стерилизация и возврат животных без владельцев, не проявляющих немотивированной агрессивности, на прежние места их обитания»  структурного элемента «Организация мероприятий при осуществлении деятельности по обращению с животными без владельцев»</t>
  </si>
  <si>
    <t>7.1.</t>
  </si>
  <si>
    <t xml:space="preserve">Организация и проведение мероприятий по обращению с животными без владельцев </t>
  </si>
  <si>
    <t>7.1.1.</t>
  </si>
  <si>
    <t>7.1.2.</t>
  </si>
  <si>
    <t>7.1.3.</t>
  </si>
  <si>
    <t>7.1.4.</t>
  </si>
  <si>
    <t>8.</t>
  </si>
  <si>
    <t xml:space="preserve">Задача «Обеспечение деятельности управления городского хозяйства города Калуги» структурного элемента "Обеспечение деятельности органов администрации городского округа города Калуги"</t>
  </si>
  <si>
    <t>8.1.</t>
  </si>
  <si>
    <t xml:space="preserve">Работы на обеспечение деятельности центрального аппарата</t>
  </si>
  <si>
    <t>8.1.1.</t>
  </si>
  <si>
    <t xml:space="preserve">Контрольные точки не устанавливаются</t>
  </si>
  <si>
    <t xml:space="preserve">Начальник отдела экономического планирования и прогнозирования, начальник финансово-бухгалтерского отдела комитета финансов и тарифной политики</t>
  </si>
  <si>
    <t xml:space="preserve">Не устанавливаются</t>
  </si>
  <si>
    <t xml:space="preserve">СОИСПОЛНИТЕЛЬ: УПРАВЛЕНИЕ ПО РАБОТЕ С НАСЕЛЕНИЕ НА ТЕРРИТОРИЯХ</t>
  </si>
  <si>
    <t>9.</t>
  </si>
  <si>
    <t xml:space="preserve">Задача  «Текущее содержание зеленых насаждений» структурного элемента  «Организация озеленения на территории городского округа города Калуги»</t>
  </si>
  <si>
    <t>9.1.</t>
  </si>
  <si>
    <t>9.1.1.</t>
  </si>
  <si>
    <t xml:space="preserve">Контрольная точка 1 Включение закупки в план-график закупок, работ (услуг)</t>
  </si>
  <si>
    <t xml:space="preserve">Сатосова И.С. - главный специалист ФЭО</t>
  </si>
  <si>
    <t xml:space="preserve">План-график закупок (размещен в единой информационной системе
zakupki.gov.ru)</t>
  </si>
  <si>
    <t>9.1.2.</t>
  </si>
  <si>
    <t xml:space="preserve">Контрольная точка 2 Заключение муниципального контракта</t>
  </si>
  <si>
    <t>9.1.3.</t>
  </si>
  <si>
    <t xml:space="preserve">Контрольная точка 3  Приемка оказанных услуг, выполненных работ по муниципальному контракту</t>
  </si>
  <si>
    <t xml:space="preserve">Начальники, заместители начальников отделов</t>
  </si>
  <si>
    <t xml:space="preserve">Акты выполненных работ</t>
  </si>
  <si>
    <t>9.1.4.</t>
  </si>
  <si>
    <t xml:space="preserve">Контрольная точка 4 
Оплата оказанных услуг, выполненных работ по муниципальному контракту</t>
  </si>
  <si>
    <t xml:space="preserve">Платежные поручения</t>
  </si>
  <si>
    <t>10.</t>
  </si>
  <si>
    <t xml:space="preserve">Задача «Благоустройство колодцев и родников (очистка, дезинфекция, ремонт), предназначенных для водоснабжения населения на территории городского округа города Калуги, включенных в реестр муниципального имущества городского округа города Калуги структурного элемента «Создание, содержание и ремонт объектов благоустройства на территории городского округа города Калуги»</t>
  </si>
  <si>
    <t>10.1.</t>
  </si>
  <si>
    <t>10.1.1.</t>
  </si>
  <si>
    <t>10.1.2.</t>
  </si>
  <si>
    <t>10.1.3.</t>
  </si>
  <si>
    <t>10.1.4.</t>
  </si>
  <si>
    <t xml:space="preserve">Контрольная точка 4 Оплата оказанных услуг, выполненных работ по муниципальному контракту </t>
  </si>
  <si>
    <t>11.</t>
  </si>
  <si>
    <t xml:space="preserve">Задача «Улучшение экологической обстановки за счет ликвидации несанкционированных свалок» структурного элемента «Реализация мероприятий по ликвидации несанкционированных свалок, рекультивация земель, ликвидация накопленного вреда окружающей среде»</t>
  </si>
  <si>
    <t>11.1.</t>
  </si>
  <si>
    <t xml:space="preserve">Реализация мероприятий по ликвидации несанкционированных свалок</t>
  </si>
  <si>
    <t>11.1.1.</t>
  </si>
  <si>
    <t xml:space="preserve">Контрольная точка 1 "Включение закупки в план-график закупок, работ (услуг)"</t>
  </si>
  <si>
    <t xml:space="preserve">План-график закупок</t>
  </si>
  <si>
    <t>11.1.2.</t>
  </si>
  <si>
    <t xml:space="preserve">Контрольная точка 2 "Заключение муниципальных контрактов"</t>
  </si>
  <si>
    <t>11.1.3.</t>
  </si>
  <si>
    <t xml:space="preserve">Контрольная точка 3  "Приемка оказанных услуг, выполненных работ по муниципальному контракту "</t>
  </si>
  <si>
    <t>11.1.4.</t>
  </si>
  <si>
    <t xml:space="preserve">Контрольная точка 4 "Оплата оказанных услуг, выполненных работ по муниципальному контракту "</t>
  </si>
  <si>
    <t xml:space="preserve">СОИСПОЛНИТЕЛЬ: УПРАВЛЕНИЕ ЖИЛИЩНО-КОММУНАЛЬНОГО ХОЗЯЙСТВА ГОРОДА КАЛУГИ</t>
  </si>
  <si>
    <t>12.</t>
  </si>
  <si>
    <t xml:space="preserve">Задача «Организация благоустройства дворовых территорий многоквартирных домов и уборка внутриквартальных проездов»
структурного элемента «Создание, содержание и ремонт объектов благоустройства на территории городского округа города Калуги Калужской области»</t>
  </si>
  <si>
    <t>12.1.</t>
  </si>
  <si>
    <t xml:space="preserve">Мероприятие "Мероприятия по созданию, содержанию и ремонту объектов благоустройства"</t>
  </si>
  <si>
    <t>12.1.1.</t>
  </si>
  <si>
    <t xml:space="preserve">Контрольная точка «Утверждение распоряжения «Об утверждении муниципального задания Муниципальному бюджетному учреждению «Служба жилищного обеспечения» на период с 01.01.2026 по 31.12.2028»</t>
  </si>
  <si>
    <t xml:space="preserve">Начальник управления; начальник отдела по организации управления многоквартирными домами</t>
  </si>
  <si>
    <t xml:space="preserve">не выявлено</t>
  </si>
  <si>
    <t>12.1.2.</t>
  </si>
  <si>
    <t xml:space="preserve">Контрольная точка: «Заключение соглашения о порядке и условиях предоставления субсидии на финансовое обеспечение выполнения муниципального задания на оказание муниципальных услуг (выполнение работ)»</t>
  </si>
  <si>
    <t>12.1.3.</t>
  </si>
  <si>
    <t xml:space="preserve">Контрольная точка «Перечисление субсидии»</t>
  </si>
  <si>
    <t xml:space="preserve">До 10-го числа каждого месяца </t>
  </si>
  <si>
    <t xml:space="preserve">График перечисления субсидии;</t>
  </si>
  <si>
    <t>12.1.4.</t>
  </si>
  <si>
    <t xml:space="preserve">Контрольная точка «Оказание услуги (выполнение работ)»</t>
  </si>
  <si>
    <t>12.2.</t>
  </si>
  <si>
    <t xml:space="preserve">Мероприятие "Предоставление субсидии на выполнение работ по благоустройству дворовых территорий (асфальтирование)"</t>
  </si>
  <si>
    <t>12.2.1.</t>
  </si>
  <si>
    <t xml:space="preserve">Контрольная точка "Разработка сметных расчетов на выполнение работ по благоустройству (асфальтирование)"</t>
  </si>
  <si>
    <t xml:space="preserve">Начальник управления;
Начальник отдела по организации капитального ремонта</t>
  </si>
  <si>
    <t>Смета</t>
  </si>
  <si>
    <t>12.2.2.</t>
  </si>
  <si>
    <t xml:space="preserve">Контрольная точка "Заключение соглашения на предоставление субсидии"</t>
  </si>
  <si>
    <t>12.2.3.</t>
  </si>
  <si>
    <t xml:space="preserve">Контрольная точка "Приемка выполненных работ"</t>
  </si>
  <si>
    <t xml:space="preserve">Акт приемки
выполненных работ</t>
  </si>
  <si>
    <t>12.2.4.</t>
  </si>
  <si>
    <t xml:space="preserve">Контрольная точка "Оплата выполненных работ"</t>
  </si>
  <si>
    <t xml:space="preserve">Платежное
поручение</t>
  </si>
  <si>
    <t>12.3.</t>
  </si>
  <si>
    <t xml:space="preserve">Мероприятие "Предоставление субсидии на выполнение работ по благоустройству дворовых территорий"</t>
  </si>
  <si>
    <t>12.3.1.</t>
  </si>
  <si>
    <t xml:space="preserve">Контрольная точка "Разработка сметных расчетов на выполнение работ по благоустройству"</t>
  </si>
  <si>
    <t>12.3.2.</t>
  </si>
  <si>
    <t>12.3.3.</t>
  </si>
  <si>
    <t>12.3.4.</t>
  </si>
  <si>
    <t>13.</t>
  </si>
  <si>
    <t xml:space="preserve">Задача «Уборка внутриквартальных проездов» структурного элемента «Развитие материально-технической базы в сфере благоустройства»</t>
  </si>
  <si>
    <t>13.1.</t>
  </si>
  <si>
    <t xml:space="preserve">Мероприятие «Укрепление материально-технической базы учреждений в сфере благоустройства»</t>
  </si>
  <si>
    <t xml:space="preserve">(Субсидия предоставлялась в 2025 году)</t>
  </si>
  <si>
    <t>13.1.1.</t>
  </si>
  <si>
    <t xml:space="preserve">Контрольная точка «Утверждение перечня целевых субсидий»</t>
  </si>
  <si>
    <t xml:space="preserve">Начальник управления; председатель комитета по обеспечению финансово-экономической деятельности</t>
  </si>
  <si>
    <t>13.1.2.</t>
  </si>
  <si>
    <t xml:space="preserve">Контрольная точка «Заключение соглашения о порядке и условиях предоставления субсидии на иные цели муниципальному бюджетному учреждению «Служба жилищного обеспечения»</t>
  </si>
  <si>
    <t>13.1.3.</t>
  </si>
  <si>
    <t>13.1.4.</t>
  </si>
  <si>
    <t xml:space="preserve">Контрольная точка «Оказание услуги (работы выполнены)</t>
  </si>
  <si>
    <t xml:space="preserve"> Отчеты</t>
  </si>
  <si>
    <t xml:space="preserve">СОИСПОЛНИТЕЛЬ: УПРАВЛЕНИЕ АРХИТЕКТУРЫ, ГРАДОСТРОИТЕЛЬСТВА И ЗЕМЕЛЬНЫХ ОТНОШЕНИЙ ГОРОДА КАЛУГИ</t>
  </si>
  <si>
    <t>14.</t>
  </si>
  <si>
    <t xml:space="preserve">Задача «Текущее содержание и ремонт объектов благоустройства, расположенных на территории городского округа города Калуги Калужской области структурного элемента «Создание, содержание и ремонт объектов благоустройства на территории  городского округа города Калуги Калужской области »</t>
  </si>
  <si>
    <t>14.1.</t>
  </si>
  <si>
    <t xml:space="preserve">Мероприятие "Выполнение комплекса работ по благоустройству общественных территорий"</t>
  </si>
  <si>
    <t>14.1.1.</t>
  </si>
  <si>
    <t xml:space="preserve">Контрольная точка «Включение в план закупок»</t>
  </si>
  <si>
    <t xml:space="preserve">Заместитель начальника управления/ председатель финансово-экономического комитета/ Начальник отдела капитального ремонта/ куратор объектов</t>
  </si>
  <si>
    <t xml:space="preserve">План закупок</t>
  </si>
  <si>
    <t>14.1.2.</t>
  </si>
  <si>
    <t xml:space="preserve">Контрольная точка «Заключение муниципального контракта»</t>
  </si>
  <si>
    <t>Контракт</t>
  </si>
  <si>
    <t>14.1.3.</t>
  </si>
  <si>
    <t xml:space="preserve">Контрольная точка 
«Приемка работ»
</t>
  </si>
  <si>
    <t xml:space="preserve">Акты выполненных работ </t>
  </si>
  <si>
    <t>14.1.4.</t>
  </si>
  <si>
    <t xml:space="preserve">Контрольная точка
 «Оплата выполненных работ»
</t>
  </si>
  <si>
    <t xml:space="preserve">Платежные поручения </t>
  </si>
  <si>
    <t>14.1.5.</t>
  </si>
  <si>
    <t>14.1.6.</t>
  </si>
  <si>
    <t>14.1.7.</t>
  </si>
  <si>
    <t>14.1.8.</t>
  </si>
  <si>
    <t>14.1.9.</t>
  </si>
  <si>
    <t>14.1.10.</t>
  </si>
  <si>
    <t>14.1.11.</t>
  </si>
  <si>
    <t>15.</t>
  </si>
  <si>
    <t xml:space="preserve">Задача «Увеличение количества пешеходных зон» структурного элемента «Благоустройство территории  городского округа города Калуги Калужской области»</t>
  </si>
  <si>
    <t>15.1.</t>
  </si>
  <si>
    <t xml:space="preserve">Мероприятие «Благоустройство территории (устройство пешеходных дорожек)»</t>
  </si>
  <si>
    <t>15.1.1.</t>
  </si>
  <si>
    <t xml:space="preserve">Контрольная точка "Включение в план закупок"</t>
  </si>
  <si>
    <t>15.1.2.</t>
  </si>
  <si>
    <t xml:space="preserve">Контрольная точка "Заключение Муниципального контракта"</t>
  </si>
  <si>
    <t>15.1.3.</t>
  </si>
  <si>
    <t xml:space="preserve">Контрольная точка «Приемка работ»</t>
  </si>
  <si>
    <t>15.1.4.</t>
  </si>
  <si>
    <t>16.</t>
  </si>
  <si>
    <t xml:space="preserve">Задача "Улучшение экологической обстановки за счет проведенной рекультивации" структурного элемента "Реализация мероприятий по ликвидации несанкционированных свалок, рекультивация земель, ликвидация накопленного вреда окружающей среде"</t>
  </si>
  <si>
    <t>16.1.</t>
  </si>
  <si>
    <t xml:space="preserve">Мероприятие «Рекультивация свалки ТКО г. Калуги (рекультивация несанкционированной свалки)»</t>
  </si>
  <si>
    <t>16.1.1.</t>
  </si>
  <si>
    <t xml:space="preserve">Контрольная точка "Включение в План закупок "</t>
  </si>
  <si>
    <t>16.1.2.</t>
  </si>
  <si>
    <t>16.1.3.</t>
  </si>
  <si>
    <t>16.1.4.</t>
  </si>
  <si>
    <t xml:space="preserve">Оценку эффективности реализации муниципальной программы, рассчитанную в соответствии с Порядком проведения оценки эффективности реализации муниципальных программ городского округа города Калуги Калужской области, утвержденным постановлением Городской Управы города Калуги от 02.08.2013 N 220-п.
</t>
  </si>
  <si>
    <t>Оэмп</t>
  </si>
  <si>
    <t>Эн1</t>
  </si>
  <si>
    <t>Эн2</t>
  </si>
  <si>
    <t>А1</t>
  </si>
  <si>
    <t>А2</t>
  </si>
  <si>
    <t>Осэ1</t>
  </si>
  <si>
    <t>Осэ2</t>
  </si>
  <si>
    <t>Осэ3</t>
  </si>
  <si>
    <t>Ктсэ1</t>
  </si>
  <si>
    <t>Ктсэ2</t>
  </si>
  <si>
    <t>Ктсэ3</t>
  </si>
  <si>
    <t>Псэ1</t>
  </si>
  <si>
    <t>Псэ2</t>
  </si>
  <si>
    <t>Псэ3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</si>
</sst>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dd/mm/yyyy"/>
    <numFmt numFmtId="166" formatCode="dd/mmm"/>
    <numFmt numFmtId="167" formatCode="dd/mm/yy"/>
  </numFmts>
  <fonts count="7">
    <font>
      <sz val="11.000000"/>
      <color theme="1"/>
      <name val="Calibri"/>
    </font>
    <font>
      <sz val="10.000000"/>
      <name val="Arial"/>
    </font>
    <font>
      <sz val="9.000000"/>
      <name val="Times New Roman"/>
    </font>
    <font>
      <b/>
      <sz val="9.000000"/>
      <name val="Times New Roman"/>
    </font>
    <font>
      <sz val="9.000000"/>
      <name val="Calibri"/>
    </font>
    <font>
      <sz val="9.000000"/>
      <color theme="1"/>
      <name val="Times New Roman"/>
    </font>
    <font>
      <sz val="8.00000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DAE3F3"/>
      </patternFill>
    </fill>
    <fill>
      <patternFill patternType="solid">
        <fgColor rgb="FFE2F0D9"/>
        <bgColor rgb="FFDEEBF7"/>
      </patternFill>
    </fill>
    <fill>
      <patternFill patternType="solid">
        <fgColor rgb="FFBDD7EE"/>
        <bgColor rgb="FFBBE6FE"/>
      </patternFill>
    </fill>
    <fill>
      <patternFill patternType="solid">
        <fgColor indexed="5"/>
        <bgColor indexed="5"/>
      </patternFill>
    </fill>
    <fill>
      <patternFill patternType="solid">
        <fgColor rgb="FFDAE3F3"/>
        <bgColor rgb="FFDEEBF7"/>
      </patternFill>
    </fill>
    <fill>
      <patternFill patternType="solid">
        <fgColor rgb="FFFFC000"/>
        <bgColor rgb="FFFFD546"/>
      </patternFill>
    </fill>
    <fill>
      <patternFill patternType="solid">
        <fgColor rgb="FFDEEBF7"/>
        <bgColor rgb="FFDAE3F3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126">
    <xf fontId="0" fillId="0" borderId="0" numFmtId="0" xfId="0" applyProtection="0">
      <protection hidden="0" locked="1"/>
    </xf>
    <xf fontId="2" fillId="0" borderId="0" numFmtId="0" xfId="0" applyFont="1" applyProtection="1">
      <protection hidden="0" locked="1"/>
    </xf>
    <xf fontId="2" fillId="0" borderId="0" numFmtId="0" xfId="0" applyFont="1" applyAlignment="1" applyProtection="1">
      <alignment horizontal="center" wrapText="1"/>
      <protection hidden="0" locked="1"/>
    </xf>
    <xf fontId="3" fillId="0" borderId="0" numFmtId="0" xfId="0" applyFont="1" applyAlignment="1" applyProtection="1">
      <alignment horizontal="center" wrapText="1"/>
      <protection hidden="0" locked="1"/>
    </xf>
    <xf fontId="2" fillId="0" borderId="0" numFmtId="0" xfId="0" applyFont="1" applyAlignment="1" applyProtection="1">
      <alignment horizontal="left" wrapText="1"/>
      <protection hidden="0" locked="1"/>
    </xf>
    <xf fontId="2" fillId="0" borderId="0" numFmtId="0" xfId="0" applyFont="1" applyAlignment="1" applyProtection="1">
      <alignment horizontal="left"/>
      <protection hidden="0" locked="1"/>
    </xf>
    <xf fontId="2" fillId="0" borderId="1" numFmtId="0" xfId="0" applyFont="1" applyBorder="1" applyAlignment="1" applyProtection="1">
      <alignment horizontal="center" vertical="center" wrapText="1"/>
      <protection hidden="0" locked="1"/>
    </xf>
    <xf fontId="2" fillId="0" borderId="0" numFmtId="0" xfId="0" applyFont="1" applyAlignment="1" applyProtection="1">
      <alignment horizontal="center"/>
      <protection hidden="0" locked="1"/>
    </xf>
    <xf fontId="2" fillId="0" borderId="1" numFmtId="0" xfId="0" applyFont="1" applyBorder="1" applyAlignment="1" applyProtection="1">
      <alignment horizontal="center"/>
      <protection hidden="0" locked="1"/>
    </xf>
    <xf fontId="2" fillId="0" borderId="2" numFmtId="0" xfId="0" applyFont="1" applyBorder="1" applyAlignment="1" applyProtection="1">
      <alignment horizontal="center"/>
      <protection hidden="0" locked="1"/>
    </xf>
    <xf fontId="3" fillId="0" borderId="3" numFmtId="0" xfId="0" applyFont="1" applyBorder="1" applyAlignment="1" applyProtection="1">
      <alignment wrapText="1"/>
      <protection hidden="0" locked="1"/>
    </xf>
    <xf fontId="3" fillId="0" borderId="1" numFmtId="4" xfId="0" applyNumberFormat="1" applyFont="1" applyBorder="1" applyProtection="1">
      <protection hidden="0" locked="1"/>
    </xf>
    <xf fontId="3" fillId="0" borderId="4" numFmtId="4" xfId="0" applyNumberFormat="1" applyFont="1" applyBorder="1" applyProtection="1">
      <protection hidden="0" locked="1"/>
    </xf>
    <xf fontId="3" fillId="0" borderId="1" numFmtId="164" xfId="0" applyNumberFormat="1" applyFont="1" applyBorder="1" applyProtection="1">
      <protection hidden="0" locked="1"/>
    </xf>
    <xf fontId="2" fillId="0" borderId="1" numFmtId="0" xfId="0" applyFont="1" applyBorder="1" applyAlignment="1" applyProtection="1">
      <alignment wrapText="1"/>
      <protection hidden="0" locked="1"/>
    </xf>
    <xf fontId="2" fillId="0" borderId="5" numFmtId="4" xfId="0" applyNumberFormat="1" applyFont="1" applyBorder="1" applyProtection="1">
      <protection hidden="0" locked="1"/>
    </xf>
    <xf fontId="2" fillId="0" borderId="1" numFmtId="4" xfId="0" applyNumberFormat="1" applyFont="1" applyBorder="1" applyProtection="1">
      <protection hidden="0" locked="1"/>
    </xf>
    <xf fontId="2" fillId="0" borderId="1" numFmtId="0" xfId="0" applyFont="1" applyBorder="1" applyProtection="1">
      <protection hidden="0" locked="1"/>
    </xf>
    <xf fontId="3" fillId="2" borderId="1" numFmtId="0" xfId="0" applyFont="1" applyFill="1" applyBorder="1" applyAlignment="1" applyProtection="1">
      <alignment wrapText="1"/>
      <protection hidden="0" locked="1"/>
    </xf>
    <xf fontId="3" fillId="2" borderId="1" numFmtId="4" xfId="0" applyNumberFormat="1" applyFont="1" applyFill="1" applyBorder="1" applyProtection="1">
      <protection hidden="0" locked="1"/>
    </xf>
    <xf fontId="3" fillId="2" borderId="1" numFmtId="164" xfId="0" applyNumberFormat="1" applyFont="1" applyFill="1" applyBorder="1" applyProtection="1">
      <protection hidden="0" locked="1"/>
    </xf>
    <xf fontId="2" fillId="2" borderId="1" numFmtId="0" xfId="0" applyFont="1" applyFill="1" applyBorder="1" applyAlignment="1" applyProtection="1">
      <alignment wrapText="1"/>
      <protection hidden="0" locked="1"/>
    </xf>
    <xf fontId="2" fillId="2" borderId="0" numFmtId="0" xfId="0" applyFont="1" applyFill="1" applyAlignment="1" applyProtection="1">
      <alignment wrapText="1"/>
      <protection hidden="0" locked="1"/>
    </xf>
    <xf fontId="2" fillId="0" borderId="1" numFmtId="164" xfId="0" applyNumberFormat="1" applyFont="1" applyBorder="1" applyProtection="1">
      <protection hidden="0" locked="1"/>
    </xf>
    <xf fontId="3" fillId="0" borderId="1" numFmtId="0" xfId="0" applyFont="1" applyBorder="1" applyAlignment="1" applyProtection="1">
      <alignment wrapText="1"/>
      <protection hidden="0" locked="1"/>
    </xf>
    <xf fontId="4" fillId="0" borderId="0" numFmtId="0" xfId="0" applyFont="1" applyProtection="1">
      <protection hidden="0" locked="1"/>
    </xf>
    <xf fontId="3" fillId="0" borderId="1" numFmtId="0" xfId="0" applyFont="1" applyBorder="1" applyAlignment="1" applyProtection="1">
      <alignment horizontal="left" wrapText="1"/>
      <protection hidden="0" locked="1"/>
    </xf>
    <xf fontId="3" fillId="2" borderId="1" numFmtId="0" xfId="0" applyFont="1" applyFill="1" applyBorder="1" applyAlignment="1" applyProtection="1">
      <alignment vertical="top" wrapText="1"/>
      <protection hidden="0" locked="1"/>
    </xf>
    <xf fontId="2" fillId="2" borderId="1" numFmtId="49" xfId="0" applyNumberFormat="1" applyFont="1" applyFill="1" applyBorder="1" applyAlignment="1" applyProtection="1">
      <alignment wrapText="1"/>
      <protection hidden="0" locked="1"/>
    </xf>
    <xf fontId="2" fillId="0" borderId="0" numFmtId="4" xfId="0" applyNumberFormat="1" applyFont="1" applyProtection="1">
      <protection hidden="0" locked="1"/>
    </xf>
    <xf fontId="2" fillId="0" borderId="0" numFmtId="4" xfId="0" applyNumberFormat="1" applyFont="1" applyProtection="1">
      <protection hidden="0" locked="0"/>
    </xf>
    <xf fontId="2" fillId="0" borderId="1" numFmtId="4" xfId="0" applyNumberFormat="1" applyFont="1" applyBorder="1" applyAlignment="1" applyProtection="1">
      <alignment horizontal="right" wrapText="1"/>
      <protection hidden="0" locked="1"/>
    </xf>
    <xf fontId="2" fillId="0" borderId="0" numFmtId="0" xfId="0" applyFont="1" applyAlignment="1" applyProtection="1">
      <alignment wrapText="1"/>
      <protection hidden="0" locked="1"/>
    </xf>
    <xf fontId="2" fillId="0" borderId="1" numFmtId="0" xfId="0" applyFont="1" applyBorder="1" applyAlignment="1" applyProtection="1">
      <alignment horizontal="center" wrapText="1"/>
      <protection hidden="0" locked="1"/>
    </xf>
    <xf fontId="2" fillId="0" borderId="2" numFmtId="0" xfId="0" applyFont="1" applyBorder="1" applyProtection="1">
      <protection hidden="0" locked="1"/>
    </xf>
    <xf fontId="2" fillId="0" borderId="3" numFmtId="0" xfId="0" applyFont="1" applyBorder="1" applyProtection="1">
      <protection hidden="0" locked="1"/>
    </xf>
    <xf fontId="2" fillId="0" borderId="4" numFmtId="0" xfId="0" applyFont="1" applyBorder="1" applyAlignment="1" applyProtection="1">
      <alignment horizontal="center" vertical="center" wrapText="1"/>
      <protection hidden="0" locked="1"/>
    </xf>
    <xf fontId="2" fillId="0" borderId="4" numFmtId="0" xfId="0" applyFont="1" applyBorder="1" applyAlignment="1" applyProtection="1">
      <alignment horizontal="center" vertical="center"/>
      <protection hidden="0" locked="1"/>
    </xf>
    <xf fontId="2" fillId="3" borderId="1" numFmtId="0" xfId="0" applyFont="1" applyFill="1" applyBorder="1" applyAlignment="1" applyProtection="1">
      <alignment horizontal="center" vertical="center"/>
      <protection hidden="0" locked="1"/>
    </xf>
    <xf fontId="2" fillId="0" borderId="1" numFmtId="3" xfId="0" applyNumberFormat="1" applyFont="1" applyBorder="1" applyAlignment="1" applyProtection="1">
      <alignment horizontal="center" vertical="center"/>
      <protection hidden="0" locked="1"/>
    </xf>
    <xf fontId="2" fillId="0" borderId="4" numFmtId="3" xfId="0" applyNumberFormat="1" applyFont="1" applyBorder="1" applyAlignment="1" applyProtection="1">
      <alignment horizontal="center" vertical="center"/>
      <protection hidden="0" locked="1"/>
    </xf>
    <xf fontId="2" fillId="0" borderId="0" numFmtId="0" xfId="0" applyFont="1" applyAlignment="1" applyProtection="1">
      <alignment horizontal="center" vertical="center" wrapText="1"/>
      <protection hidden="0" locked="1"/>
    </xf>
    <xf fontId="2" fillId="0" borderId="2" numFmtId="0" xfId="0" applyFont="1" applyBorder="1" applyAlignment="1" applyProtection="1">
      <alignment horizontal="center" vertical="center"/>
      <protection hidden="0" locked="1"/>
    </xf>
    <xf fontId="2" fillId="3" borderId="2" numFmtId="0" xfId="0" applyFont="1" applyFill="1" applyBorder="1" applyAlignment="1" applyProtection="1">
      <alignment horizontal="center" vertical="center"/>
      <protection hidden="0" locked="1"/>
    </xf>
    <xf fontId="2" fillId="0" borderId="1" numFmtId="0" xfId="0" applyFont="1" applyBorder="1" applyAlignment="1" applyProtection="1">
      <alignment horizontal="center" vertical="center"/>
      <protection hidden="0" locked="1"/>
    </xf>
    <xf fontId="2" fillId="0" borderId="4" numFmtId="0" xfId="0" applyFont="1" applyBorder="1" applyProtection="1">
      <protection hidden="0" locked="1"/>
    </xf>
    <xf fontId="2" fillId="3" borderId="1" numFmtId="2" xfId="0" applyNumberFormat="1" applyFont="1" applyFill="1" applyBorder="1" applyAlignment="1" applyProtection="1">
      <alignment horizontal="center" vertical="center"/>
      <protection hidden="0" locked="1"/>
    </xf>
    <xf fontId="2" fillId="4" borderId="0" numFmtId="0" xfId="0" applyFont="1" applyFill="1" applyProtection="1">
      <protection hidden="0" locked="1"/>
    </xf>
    <xf fontId="2" fillId="4" borderId="0" numFmtId="2" xfId="0" applyNumberFormat="1" applyFont="1" applyFill="1" applyProtection="1">
      <protection hidden="0" locked="1"/>
    </xf>
    <xf fontId="5" fillId="0" borderId="0" numFmtId="0" xfId="0" applyFont="1" applyAlignment="1" applyProtection="0">
      <alignment horizontal="center" wrapText="1"/>
      <protection hidden="0" locked="1"/>
    </xf>
    <xf fontId="2" fillId="0" borderId="1" numFmtId="0" xfId="0" applyFont="1" applyBorder="1" applyAlignment="1" applyProtection="0">
      <alignment horizontal="center" vertical="center"/>
      <protection hidden="0" locked="1"/>
    </xf>
    <xf fontId="3" fillId="0" borderId="1" numFmtId="0" xfId="0" applyFont="1" applyBorder="1" applyAlignment="1" applyProtection="0">
      <alignment horizontal="left" wrapText="1"/>
      <protection hidden="0" locked="1"/>
    </xf>
    <xf fontId="2" fillId="0" borderId="1" numFmtId="0" xfId="0" applyFont="1" applyBorder="1" applyAlignment="1" applyProtection="0">
      <alignment wrapText="1"/>
      <protection hidden="0" locked="1"/>
    </xf>
    <xf fontId="2" fillId="0" borderId="0" numFmtId="0" xfId="0" applyFont="1" applyAlignment="1" applyProtection="0">
      <alignment horizontal="center" wrapText="1"/>
      <protection hidden="0" locked="1"/>
    </xf>
    <xf fontId="2" fillId="0" borderId="1" numFmtId="0" xfId="0" applyFont="1" applyBorder="1" applyProtection="0">
      <protection hidden="0" locked="1"/>
    </xf>
    <xf fontId="2" fillId="0" borderId="1" numFmtId="0" xfId="0" applyFont="1" applyBorder="1" applyAlignment="1" applyProtection="0">
      <alignment horizontal="center" wrapText="1"/>
      <protection hidden="0" locked="1"/>
    </xf>
    <xf fontId="2" fillId="0" borderId="1" numFmtId="0" xfId="0" applyFont="1" applyBorder="1" applyAlignment="1" applyProtection="0">
      <alignment horizontal="center"/>
      <protection hidden="0" locked="1"/>
    </xf>
    <xf fontId="2" fillId="3" borderId="1" numFmtId="0" xfId="0" applyFont="1" applyFill="1" applyBorder="1" applyProtection="0">
      <protection hidden="0" locked="1"/>
    </xf>
    <xf fontId="3" fillId="0" borderId="1" numFmtId="0" xfId="0" applyFont="1" applyBorder="1" applyAlignment="1" applyProtection="0">
      <alignment horizontal="left" vertical="center" wrapText="1"/>
      <protection hidden="0" locked="1"/>
    </xf>
    <xf fontId="2" fillId="0" borderId="1" numFmtId="0" xfId="0" applyFont="1" applyBorder="1" applyAlignment="1" applyProtection="0">
      <alignment horizontal="center" vertical="center" wrapText="1"/>
      <protection hidden="0" locked="1"/>
    </xf>
    <xf fontId="3" fillId="0" borderId="1" numFmtId="0" xfId="0" applyFont="1" applyBorder="1" applyAlignment="1" applyProtection="0">
      <alignment horizontal="left" vertical="center"/>
      <protection hidden="0" locked="1"/>
    </xf>
    <xf fontId="2" fillId="0" borderId="1" numFmtId="3" xfId="0" applyNumberFormat="1" applyFont="1" applyBorder="1" applyAlignment="1" applyProtection="0">
      <alignment horizontal="center" vertical="center" wrapText="1"/>
      <protection hidden="0" locked="1"/>
    </xf>
    <xf fontId="2" fillId="0" borderId="0" numFmtId="3" xfId="0" applyNumberFormat="1" applyFont="1" applyAlignment="1" applyProtection="0">
      <alignment horizontal="center" vertical="center" wrapText="1"/>
      <protection hidden="0" locked="1"/>
    </xf>
    <xf fontId="2" fillId="0" borderId="6" numFmtId="0" xfId="0" applyFont="1" applyBorder="1" applyAlignment="1" applyProtection="0">
      <alignment horizontal="center" wrapText="1"/>
      <protection hidden="0" locked="1"/>
    </xf>
    <xf fontId="2" fillId="0" borderId="1" numFmtId="3" xfId="0" applyNumberFormat="1" applyFont="1" applyBorder="1" applyAlignment="1" applyProtection="0">
      <alignment horizontal="center" vertical="center"/>
      <protection hidden="0" locked="1"/>
    </xf>
    <xf fontId="2" fillId="0" borderId="7" numFmtId="0" xfId="0" applyFont="1" applyBorder="1" applyAlignment="1" applyProtection="0">
      <alignment horizontal="center" wrapText="1"/>
      <protection hidden="0" locked="1"/>
    </xf>
    <xf fontId="2" fillId="3" borderId="1" numFmtId="0" xfId="0" applyFont="1" applyFill="1" applyBorder="1" applyAlignment="1" applyProtection="0">
      <alignment horizontal="center" vertical="center"/>
      <protection hidden="0" locked="1"/>
    </xf>
    <xf fontId="2" fillId="0" borderId="0" numFmtId="0" xfId="0" applyFont="1" applyAlignment="1" applyProtection="0">
      <alignment horizontal="center" vertical="center" wrapText="1"/>
      <protection hidden="0" locked="1"/>
    </xf>
    <xf fontId="2" fillId="0" borderId="0" numFmtId="0" xfId="0" applyFont="1" applyAlignment="1" applyProtection="0">
      <alignment horizontal="center" vertical="center"/>
      <protection hidden="0" locked="1"/>
    </xf>
    <xf fontId="4" fillId="0" borderId="1" numFmtId="0" xfId="0" applyFont="1" applyBorder="1" applyAlignment="1" applyProtection="0">
      <alignment horizontal="center" vertical="center"/>
      <protection hidden="0" locked="1"/>
    </xf>
    <xf fontId="4" fillId="0" borderId="1" numFmtId="0" xfId="0" applyFont="1" applyBorder="1" applyProtection="0">
      <protection hidden="0" locked="1"/>
    </xf>
    <xf fontId="3" fillId="0" borderId="8" numFmtId="0" xfId="0" applyFont="1" applyBorder="1" applyAlignment="1" applyProtection="0">
      <alignment horizontal="left"/>
      <protection hidden="0" locked="1"/>
    </xf>
    <xf fontId="2" fillId="0" borderId="2" numFmtId="0" xfId="0" applyFont="1" applyBorder="1" applyAlignment="1" applyProtection="0">
      <alignment horizontal="center" vertical="center"/>
      <protection hidden="0" locked="1"/>
    </xf>
    <xf fontId="3" fillId="0" borderId="6" numFmtId="0" xfId="0" applyFont="1" applyBorder="1" applyAlignment="1" applyProtection="0">
      <alignment horizontal="left"/>
      <protection hidden="0" locked="1"/>
    </xf>
    <xf fontId="3" fillId="0" borderId="9" numFmtId="0" xfId="0" applyFont="1" applyBorder="1" applyAlignment="1" applyProtection="0">
      <alignment horizontal="left"/>
      <protection hidden="0" locked="1"/>
    </xf>
    <xf fontId="2" fillId="0" borderId="5" numFmtId="0" xfId="0" applyFont="1" applyBorder="1" applyAlignment="1" applyProtection="0">
      <alignment horizontal="center" vertical="center"/>
      <protection hidden="0" locked="1"/>
    </xf>
    <xf fontId="2" fillId="0" borderId="0" numFmtId="0" xfId="0" applyFont="1" applyProtection="0">
      <protection hidden="0" locked="1"/>
    </xf>
    <xf fontId="3" fillId="0" borderId="3" numFmtId="0" xfId="0" applyFont="1" applyBorder="1" applyAlignment="1" applyProtection="0">
      <alignment horizontal="left" wrapText="1"/>
      <protection hidden="0" locked="1"/>
    </xf>
    <xf fontId="3" fillId="0" borderId="8" numFmtId="0" xfId="0" applyFont="1" applyBorder="1" applyAlignment="1" applyProtection="0">
      <alignment horizontal="left" wrapText="1"/>
      <protection hidden="0" locked="1"/>
    </xf>
    <xf fontId="3" fillId="0" borderId="4" numFmtId="0" xfId="0" applyFont="1" applyBorder="1" applyAlignment="1" applyProtection="0">
      <alignment horizontal="left" wrapText="1"/>
      <protection hidden="0" locked="1"/>
    </xf>
    <xf fontId="3" fillId="0" borderId="3" numFmtId="0" xfId="0" applyFont="1" applyBorder="1" applyAlignment="1" applyProtection="1">
      <alignment horizontal="left" wrapText="1"/>
      <protection hidden="0" locked="1"/>
    </xf>
    <xf fontId="3" fillId="0" borderId="8" numFmtId="0" xfId="0" applyFont="1" applyBorder="1" applyAlignment="1" applyProtection="1">
      <alignment horizontal="left" wrapText="1"/>
      <protection hidden="0" locked="1"/>
    </xf>
    <xf fontId="3" fillId="0" borderId="4" numFmtId="0" xfId="0" applyFont="1" applyBorder="1" applyAlignment="1" applyProtection="1">
      <alignment horizontal="left" wrapText="1"/>
      <protection hidden="0" locked="1"/>
    </xf>
    <xf fontId="2" fillId="0" borderId="0" numFmtId="0" xfId="0" applyFont="1" applyAlignment="1" applyProtection="1">
      <alignment horizontal="center" vertical="center"/>
      <protection hidden="0" locked="1"/>
    </xf>
    <xf fontId="4" fillId="0" borderId="1" numFmtId="0" xfId="0" applyFont="1" applyBorder="1" applyProtection="1">
      <protection hidden="0" locked="1"/>
    </xf>
    <xf fontId="2" fillId="0" borderId="5" numFmtId="0" xfId="0" applyFont="1" applyBorder="1" applyAlignment="1" applyProtection="1">
      <alignment horizontal="center" vertical="center"/>
      <protection hidden="0" locked="1"/>
    </xf>
    <xf fontId="2" fillId="3" borderId="1" numFmtId="0" xfId="0" applyFont="1" applyFill="1" applyBorder="1" applyProtection="1">
      <protection hidden="0" locked="1"/>
    </xf>
    <xf fontId="5" fillId="0" borderId="2" numFmtId="0" xfId="0" applyFont="1" applyBorder="1" applyAlignment="1" applyProtection="0">
      <alignment horizontal="center" vertical="center"/>
      <protection hidden="0" locked="1"/>
    </xf>
    <xf fontId="3" fillId="0" borderId="0" numFmtId="0" xfId="0" applyFont="1" applyProtection="1">
      <protection hidden="0" locked="1"/>
    </xf>
    <xf fontId="5" fillId="0" borderId="1" numFmtId="0" xfId="0" applyFont="1" applyBorder="1" applyAlignment="1" applyProtection="0">
      <alignment horizontal="center" vertical="center"/>
      <protection hidden="0" locked="1"/>
    </xf>
    <xf fontId="5" fillId="0" borderId="5" numFmtId="0" xfId="0" applyFont="1" applyBorder="1" applyAlignment="1" applyProtection="0">
      <alignment horizontal="center" vertical="center"/>
      <protection hidden="0" locked="1"/>
    </xf>
    <xf fontId="5" fillId="0" borderId="2" numFmtId="0" xfId="0" applyFont="1" applyBorder="1" applyAlignment="1" applyProtection="1">
      <alignment horizontal="center" vertical="center"/>
      <protection hidden="0" locked="1"/>
    </xf>
    <xf fontId="3" fillId="0" borderId="8" numFmtId="0" xfId="0" applyFont="1" applyBorder="1" applyProtection="1">
      <protection hidden="0" locked="1"/>
    </xf>
    <xf fontId="2" fillId="0" borderId="8" numFmtId="0" xfId="0" applyFont="1" applyBorder="1" applyProtection="1">
      <protection hidden="0" locked="1"/>
    </xf>
    <xf fontId="5" fillId="0" borderId="1" numFmtId="0" xfId="0" applyFont="1" applyBorder="1" applyAlignment="1" applyProtection="1">
      <alignment horizontal="center" vertical="center"/>
      <protection hidden="0" locked="1"/>
    </xf>
    <xf fontId="5" fillId="0" borderId="5" numFmtId="0" xfId="0" applyFont="1" applyBorder="1" applyAlignment="1" applyProtection="1">
      <alignment horizontal="center" vertical="center"/>
      <protection hidden="0" locked="1"/>
    </xf>
    <xf fontId="2" fillId="5" borderId="0" numFmtId="0" xfId="0" applyFont="1" applyFill="1" applyProtection="1">
      <protection hidden="0" locked="1"/>
    </xf>
    <xf fontId="3" fillId="0" borderId="1" numFmtId="0" xfId="0" applyFont="1" applyBorder="1" applyAlignment="1" applyProtection="0">
      <alignment horizontal="center" vertical="center" wrapText="1"/>
      <protection hidden="0" locked="1"/>
    </xf>
    <xf fontId="2" fillId="0" borderId="0" numFmtId="0" xfId="0" applyFont="1" applyAlignment="1" applyProtection="1">
      <alignment vertical="center" wrapText="1"/>
      <protection hidden="0" locked="1"/>
    </xf>
    <xf fontId="2" fillId="0" borderId="1" numFmtId="165" xfId="0" applyNumberFormat="1" applyFont="1" applyBorder="1" applyAlignment="1" applyProtection="0">
      <alignment horizontal="center" vertical="center"/>
      <protection hidden="0" locked="1"/>
    </xf>
    <xf fontId="2" fillId="0" borderId="1" numFmtId="165" xfId="0" applyNumberFormat="1" applyFont="1" applyBorder="1" applyAlignment="1" applyProtection="0">
      <alignment horizontal="center" wrapText="1"/>
      <protection hidden="0" locked="1"/>
    </xf>
    <xf fontId="2" fillId="0" borderId="1" numFmtId="166" xfId="0" applyNumberFormat="1" applyFont="1" applyBorder="1" applyAlignment="1" applyProtection="0">
      <alignment horizontal="center" wrapText="1"/>
      <protection hidden="0" locked="1"/>
    </xf>
    <xf fontId="2" fillId="0" borderId="1" numFmtId="165" xfId="0" applyNumberFormat="1" applyFont="1" applyBorder="1" applyAlignment="1" applyProtection="0">
      <alignment horizontal="center" vertical="center" wrapText="1"/>
      <protection hidden="0" locked="1"/>
    </xf>
    <xf fontId="2" fillId="0" borderId="3" numFmtId="0" xfId="0" applyFont="1" applyBorder="1" applyAlignment="1" applyProtection="0">
      <alignment horizontal="center" vertical="center"/>
      <protection hidden="0" locked="1"/>
    </xf>
    <xf fontId="2" fillId="0" borderId="4" numFmtId="0" xfId="0" applyFont="1" applyBorder="1" applyAlignment="1" applyProtection="0">
      <alignment horizontal="center" vertical="center"/>
      <protection hidden="0" locked="1"/>
    </xf>
    <xf fontId="2" fillId="0" borderId="1" numFmtId="0" xfId="0" applyFont="1" applyBorder="1" applyAlignment="1" applyProtection="0">
      <alignment horizontal="left" vertical="center" wrapText="1"/>
      <protection hidden="0" locked="1"/>
    </xf>
    <xf fontId="4" fillId="0" borderId="1" numFmtId="0" xfId="0" applyFont="1" applyBorder="1" applyAlignment="1" applyProtection="0">
      <alignment horizontal="center" vertical="center" wrapText="1"/>
      <protection hidden="0" locked="1"/>
    </xf>
    <xf fontId="4" fillId="0" borderId="1" numFmtId="0" xfId="0" applyFont="1" applyBorder="1" applyAlignment="1" applyProtection="0">
      <alignment horizontal="center"/>
      <protection hidden="0" locked="1"/>
    </xf>
    <xf fontId="2" fillId="0" borderId="0" numFmtId="165" xfId="0" applyNumberFormat="1" applyFont="1" applyAlignment="1" applyProtection="0">
      <alignment horizontal="center" vertical="center"/>
      <protection hidden="0" locked="1"/>
    </xf>
    <xf fontId="3" fillId="0" borderId="1" numFmtId="0" xfId="0" applyFont="1" applyBorder="1" applyAlignment="1" applyProtection="0">
      <alignment horizontal="center" vertical="center"/>
      <protection hidden="0" locked="1"/>
    </xf>
    <xf fontId="2" fillId="0" borderId="1" numFmtId="167" xfId="0" applyNumberFormat="1" applyFont="1" applyBorder="1" applyAlignment="1" applyProtection="0">
      <alignment horizontal="center"/>
      <protection hidden="0" locked="1"/>
    </xf>
    <xf fontId="2" fillId="0" borderId="1" numFmtId="0" xfId="0" applyFont="1" applyBorder="1" applyAlignment="1" applyProtection="0">
      <alignment horizontal="left" wrapText="1"/>
      <protection hidden="0" locked="1"/>
    </xf>
    <xf fontId="3" fillId="0" borderId="1" numFmtId="0" xfId="0" applyFont="1" applyBorder="1" applyAlignment="1" applyProtection="0">
      <alignment horizontal="center"/>
      <protection hidden="0" locked="1"/>
    </xf>
    <xf fontId="2" fillId="0" borderId="1" numFmtId="167" xfId="0" applyNumberFormat="1" applyFont="1" applyBorder="1" applyAlignment="1" applyProtection="0">
      <alignment horizontal="center" vertical="center" wrapText="1"/>
      <protection hidden="0" locked="1"/>
    </xf>
    <xf fontId="6" fillId="0" borderId="1" numFmtId="165" xfId="0" applyNumberFormat="1" applyFont="1" applyBorder="1" applyAlignment="1" applyProtection="0">
      <alignment horizontal="center" vertical="center" wrapText="1"/>
      <protection hidden="0" locked="1"/>
    </xf>
    <xf fontId="6" fillId="0" borderId="1" numFmtId="0" xfId="0" applyFont="1" applyBorder="1" applyAlignment="1" applyProtection="0">
      <alignment horizontal="center" vertical="center" wrapText="1"/>
      <protection hidden="0" locked="1"/>
    </xf>
    <xf fontId="2" fillId="0" borderId="1" numFmtId="167" xfId="0" applyNumberFormat="1" applyFont="1" applyBorder="1" applyAlignment="1" applyProtection="0">
      <alignment horizontal="center" vertical="center"/>
      <protection hidden="0" locked="1"/>
    </xf>
    <xf fontId="2" fillId="0" borderId="1" numFmtId="0" xfId="0" applyFont="1" applyBorder="1" applyAlignment="1" applyProtection="0">
      <alignment vertical="top" wrapText="1"/>
      <protection hidden="0" locked="1"/>
    </xf>
    <xf fontId="2" fillId="0" borderId="1" numFmtId="165" xfId="0" applyNumberFormat="1" applyFont="1" applyBorder="1" applyProtection="0">
      <protection hidden="0" locked="1"/>
    </xf>
    <xf fontId="5" fillId="0" borderId="0" numFmtId="167" xfId="0" applyNumberFormat="1" applyFont="1" applyAlignment="1" applyProtection="0">
      <alignment horizontal="center" vertical="center" wrapText="1"/>
      <protection hidden="0" locked="1"/>
    </xf>
    <xf fontId="5" fillId="0" borderId="1" numFmtId="167" xfId="0" applyNumberFormat="1" applyFont="1" applyBorder="1" applyAlignment="1" applyProtection="0">
      <alignment horizontal="center" vertical="center" wrapText="1"/>
      <protection hidden="0" locked="1"/>
    </xf>
    <xf fontId="2" fillId="0" borderId="1" numFmtId="0" xfId="0" applyFont="1" applyBorder="1" applyAlignment="1" applyProtection="0">
      <alignment vertical="center" wrapText="1"/>
      <protection hidden="0" locked="1"/>
    </xf>
    <xf fontId="2" fillId="6" borderId="0" numFmtId="0" xfId="0" applyFont="1" applyFill="1" applyProtection="1">
      <protection hidden="0" locked="1"/>
    </xf>
    <xf fontId="2" fillId="7" borderId="0" numFmtId="0" xfId="0" applyFont="1" applyFill="1" applyProtection="1">
      <protection hidden="0" locked="1"/>
    </xf>
    <xf fontId="2" fillId="8" borderId="0" numFmtId="0" xfId="0" applyFont="1" applyFill="1" applyProtection="1">
      <protection hidden="0" locked="1"/>
    </xf>
    <xf fontId="2" fillId="7" borderId="0" numFmtId="164" xfId="0" applyNumberFormat="1" applyFont="1" applyFill="1" applyProtection="1"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theme" Target="theme/theme1.xml"/><Relationship  Id="rId7" Type="http://schemas.openxmlformats.org/officeDocument/2006/relationships/sharedStrings" Target="sharedStrings.xml"/><Relationship  Id="rId8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view="normal" topLeftCell="A74" zoomScale="100" workbookViewId="0">
      <selection activeCell="D81" activeCellId="0" sqref="D81"/>
    </sheetView>
  </sheetViews>
  <sheetFormatPr defaultColWidth="9.1484375" defaultRowHeight="12" customHeight="1"/>
  <cols>
    <col customWidth="1" min="1" max="1" style="1" width="29.289999999999999"/>
    <col customWidth="1" min="2" max="2" style="1" width="17"/>
    <col customWidth="1" min="3" max="3" style="1" width="12.710000000000001"/>
    <col customWidth="1" min="4" max="4" style="1" width="14.140000000000001"/>
    <col customWidth="1" min="5" max="5" style="1" width="17.289999999999999"/>
    <col customWidth="1" min="6" max="6" style="1" width="22.420000000000002"/>
    <col customWidth="1" min="7" max="7" style="1" width="15"/>
    <col customWidth="0" min="8" max="16384" style="1" width="9.1400000000000006"/>
  </cols>
  <sheetData>
    <row r="2" ht="12.75" customHeight="1">
      <c r="A2" s="2" t="s">
        <v>0</v>
      </c>
      <c r="B2" s="2"/>
      <c r="C2" s="2"/>
      <c r="D2" s="2"/>
      <c r="E2" s="2"/>
      <c r="F2" s="2"/>
    </row>
    <row r="3" ht="12.75" customHeight="1">
      <c r="A3" s="3" t="s">
        <v>1</v>
      </c>
      <c r="B3" s="3"/>
      <c r="C3" s="3"/>
      <c r="D3" s="3"/>
      <c r="E3" s="3"/>
      <c r="F3" s="3"/>
    </row>
    <row r="4" ht="12.75" customHeight="1">
      <c r="A4" s="2" t="s">
        <v>2</v>
      </c>
      <c r="B4" s="2"/>
      <c r="C4" s="2"/>
      <c r="D4" s="2"/>
      <c r="E4" s="2"/>
      <c r="F4" s="2"/>
    </row>
    <row r="6" ht="22.350000000000001" customHeight="1">
      <c r="A6" s="4" t="s">
        <v>3</v>
      </c>
      <c r="B6" s="4"/>
      <c r="C6" s="4"/>
      <c r="D6" s="4"/>
      <c r="E6" s="4"/>
      <c r="F6" s="4"/>
    </row>
    <row r="7" ht="12">
      <c r="A7" s="5"/>
      <c r="B7" s="5"/>
      <c r="C7" s="5"/>
      <c r="D7" s="5"/>
      <c r="E7" s="5"/>
      <c r="F7" s="5"/>
    </row>
    <row r="8" ht="12.75" customHeight="1">
      <c r="A8" s="4" t="s">
        <v>4</v>
      </c>
      <c r="B8" s="4"/>
      <c r="C8" s="4"/>
      <c r="D8" s="4"/>
      <c r="E8" s="4"/>
      <c r="F8" s="4"/>
    </row>
    <row r="10" ht="22.350000000000001" customHeight="1">
      <c r="A10" s="6" t="s">
        <v>5</v>
      </c>
      <c r="B10" s="6" t="s">
        <v>6</v>
      </c>
      <c r="C10" s="6"/>
      <c r="D10" s="6" t="s">
        <v>7</v>
      </c>
      <c r="E10" s="6" t="s">
        <v>8</v>
      </c>
      <c r="F10" s="6" t="s">
        <v>9</v>
      </c>
    </row>
    <row r="11" ht="64.150000000000006">
      <c r="A11" s="6"/>
      <c r="B11" s="6" t="s">
        <v>10</v>
      </c>
      <c r="C11" s="6" t="s">
        <v>11</v>
      </c>
      <c r="D11" s="6" t="s">
        <v>12</v>
      </c>
      <c r="E11" s="6"/>
      <c r="F11" s="6"/>
    </row>
    <row r="12" s="7" customFormat="1" ht="12">
      <c r="A12" s="8">
        <v>1</v>
      </c>
      <c r="B12" s="9">
        <v>2</v>
      </c>
      <c r="C12" s="8">
        <v>3</v>
      </c>
      <c r="D12" s="8">
        <v>4</v>
      </c>
      <c r="E12" s="8">
        <v>5</v>
      </c>
      <c r="F12" s="8">
        <v>6</v>
      </c>
    </row>
    <row r="13" ht="53.700000000000003">
      <c r="A13" s="10" t="s">
        <v>13</v>
      </c>
      <c r="B13" s="11">
        <f>B14+B15+B16</f>
        <v>1020220.63</v>
      </c>
      <c r="C13" s="12">
        <f>C14+C15+C16</f>
        <v>1020220.63</v>
      </c>
      <c r="D13" s="11">
        <f>D14+D15+D16</f>
        <v>174856.17000000001</v>
      </c>
      <c r="E13" s="13">
        <f t="shared" ref="E13:E76" si="0">D13/C13*100</f>
        <v>17.139054520001199</v>
      </c>
      <c r="F13" s="14" t="s">
        <v>14</v>
      </c>
    </row>
    <row r="14" ht="22.350000000000001">
      <c r="A14" s="10" t="s">
        <v>15</v>
      </c>
      <c r="B14" s="11">
        <f>B71</f>
        <v>0</v>
      </c>
      <c r="C14" s="12">
        <f>C71</f>
        <v>48448.629999999997</v>
      </c>
      <c r="D14" s="11">
        <f>D71</f>
        <v>0</v>
      </c>
      <c r="E14" s="13">
        <f t="shared" si="0"/>
        <v>0</v>
      </c>
      <c r="F14" s="14" t="s">
        <v>14</v>
      </c>
    </row>
    <row r="15" ht="22.350000000000001">
      <c r="A15" s="10" t="s">
        <v>16</v>
      </c>
      <c r="B15" s="11">
        <f t="shared" ref="B15:B16" si="1">B20+B36+B72+B96</f>
        <v>78015.389999999999</v>
      </c>
      <c r="C15" s="12">
        <f t="shared" ref="C15:C16" si="2">C20+C36+C72+C96</f>
        <v>29566.759999999998</v>
      </c>
      <c r="D15" s="11">
        <f t="shared" ref="D15:D16" si="3">D20+D36+D72+D96</f>
        <v>1171.74</v>
      </c>
      <c r="E15" s="13">
        <f t="shared" si="0"/>
        <v>3.9630314582997901</v>
      </c>
      <c r="F15" s="14" t="s">
        <v>14</v>
      </c>
    </row>
    <row r="16" ht="22.350000000000001">
      <c r="A16" s="10" t="s">
        <v>17</v>
      </c>
      <c r="B16" s="11">
        <f t="shared" si="1"/>
        <v>942205.23999999999</v>
      </c>
      <c r="C16" s="12">
        <f t="shared" si="2"/>
        <v>942205.23999999999</v>
      </c>
      <c r="D16" s="11">
        <f t="shared" si="3"/>
        <v>173684.42999999999</v>
      </c>
      <c r="E16" s="13">
        <f t="shared" si="0"/>
        <v>18.433821276561801</v>
      </c>
      <c r="F16" s="14" t="s">
        <v>14</v>
      </c>
    </row>
    <row r="17" ht="12">
      <c r="A17" s="14" t="s">
        <v>18</v>
      </c>
      <c r="B17" s="15">
        <v>0</v>
      </c>
      <c r="C17" s="16">
        <v>0</v>
      </c>
      <c r="D17" s="16">
        <v>0</v>
      </c>
      <c r="E17" s="16">
        <v>0</v>
      </c>
      <c r="F17" s="17"/>
    </row>
    <row r="18" ht="60.399999999999999" customHeight="1">
      <c r="A18" s="18" t="s">
        <v>19</v>
      </c>
      <c r="B18" s="19">
        <f>B19+B20+B21</f>
        <v>12540.5</v>
      </c>
      <c r="C18" s="19">
        <f>C19+C20+C21</f>
        <v>12540.5</v>
      </c>
      <c r="D18" s="19">
        <f>D19+D20+D21</f>
        <v>0</v>
      </c>
      <c r="E18" s="20">
        <f t="shared" si="0"/>
        <v>0</v>
      </c>
      <c r="F18" s="21" t="s">
        <v>14</v>
      </c>
      <c r="G18" s="22" t="s">
        <v>20</v>
      </c>
    </row>
    <row r="19" ht="12">
      <c r="A19" s="14" t="s">
        <v>15</v>
      </c>
      <c r="B19" s="16">
        <v>0</v>
      </c>
      <c r="C19" s="16">
        <v>0</v>
      </c>
      <c r="D19" s="16">
        <v>0</v>
      </c>
      <c r="E19" s="16">
        <v>0</v>
      </c>
      <c r="F19" s="17"/>
    </row>
    <row r="20" ht="12">
      <c r="A20" s="14" t="s">
        <v>16</v>
      </c>
      <c r="B20" s="16">
        <v>0</v>
      </c>
      <c r="C20" s="16">
        <v>0</v>
      </c>
      <c r="D20" s="16">
        <v>0</v>
      </c>
      <c r="E20" s="16">
        <v>0</v>
      </c>
      <c r="F20" s="17"/>
    </row>
    <row r="21" ht="22.350000000000001">
      <c r="A21" s="14" t="s">
        <v>17</v>
      </c>
      <c r="B21" s="16">
        <f>B25+B33+B29</f>
        <v>12540.5</v>
      </c>
      <c r="C21" s="16">
        <f>C25+C33+C29</f>
        <v>12540.5</v>
      </c>
      <c r="D21" s="16">
        <f>D25+D33+D29</f>
        <v>0</v>
      </c>
      <c r="E21" s="23">
        <f t="shared" si="0"/>
        <v>0</v>
      </c>
      <c r="F21" s="17"/>
    </row>
    <row r="22" ht="22.350000000000001">
      <c r="A22" s="24" t="s">
        <v>21</v>
      </c>
      <c r="B22" s="16">
        <f>B23+B24+B25</f>
        <v>1500</v>
      </c>
      <c r="C22" s="16">
        <f>C23+C24+C25</f>
        <v>1500</v>
      </c>
      <c r="D22" s="16">
        <f>D23+D24+D25</f>
        <v>0</v>
      </c>
      <c r="E22" s="17">
        <f t="shared" si="0"/>
        <v>0</v>
      </c>
      <c r="F22" s="17"/>
    </row>
    <row r="23" ht="12">
      <c r="A23" s="14" t="s">
        <v>15</v>
      </c>
      <c r="B23" s="16">
        <v>0</v>
      </c>
      <c r="C23" s="16">
        <v>0</v>
      </c>
      <c r="D23" s="16">
        <v>0</v>
      </c>
      <c r="E23" s="16">
        <v>0</v>
      </c>
      <c r="F23" s="17"/>
    </row>
    <row r="24" ht="12">
      <c r="A24" s="14" t="s">
        <v>16</v>
      </c>
      <c r="B24" s="16">
        <v>0</v>
      </c>
      <c r="C24" s="16">
        <v>0</v>
      </c>
      <c r="D24" s="16">
        <v>0</v>
      </c>
      <c r="E24" s="16">
        <v>0</v>
      </c>
      <c r="F24" s="17"/>
    </row>
    <row r="25" ht="22.350000000000001">
      <c r="A25" s="14" t="s">
        <v>17</v>
      </c>
      <c r="B25" s="16">
        <v>1500</v>
      </c>
      <c r="C25" s="16">
        <v>1500</v>
      </c>
      <c r="D25" s="16">
        <v>0</v>
      </c>
      <c r="E25" s="17">
        <f t="shared" si="0"/>
        <v>0</v>
      </c>
      <c r="F25" s="17"/>
    </row>
    <row r="26" ht="32.799999999999997">
      <c r="A26" s="24" t="s">
        <v>22</v>
      </c>
      <c r="B26" s="16">
        <f>B27+B28+B29</f>
        <v>1000</v>
      </c>
      <c r="C26" s="16">
        <f>C27+C28+C29</f>
        <v>1000</v>
      </c>
      <c r="D26" s="16">
        <f>D27+D28+D29</f>
        <v>0</v>
      </c>
      <c r="E26" s="23">
        <f t="shared" si="0"/>
        <v>0</v>
      </c>
      <c r="F26" s="17"/>
    </row>
    <row r="27" ht="12">
      <c r="A27" s="14" t="s">
        <v>15</v>
      </c>
      <c r="B27" s="16">
        <v>0</v>
      </c>
      <c r="C27" s="16">
        <v>0</v>
      </c>
      <c r="D27" s="16">
        <v>0</v>
      </c>
      <c r="E27" s="16">
        <v>0</v>
      </c>
      <c r="F27" s="17"/>
    </row>
    <row r="28" ht="12">
      <c r="A28" s="14" t="s">
        <v>16</v>
      </c>
      <c r="B28" s="16">
        <v>0</v>
      </c>
      <c r="C28" s="16">
        <v>0</v>
      </c>
      <c r="D28" s="16">
        <v>0</v>
      </c>
      <c r="E28" s="16">
        <v>0</v>
      </c>
      <c r="F28" s="17"/>
    </row>
    <row r="29" ht="22.350000000000001">
      <c r="A29" s="14" t="s">
        <v>17</v>
      </c>
      <c r="B29" s="16">
        <v>1000</v>
      </c>
      <c r="C29" s="16">
        <v>1000</v>
      </c>
      <c r="D29" s="16">
        <v>0</v>
      </c>
      <c r="E29" s="23">
        <f t="shared" si="0"/>
        <v>0</v>
      </c>
      <c r="F29" s="17"/>
    </row>
    <row r="30" s="25" customFormat="1" ht="64.150000000000006">
      <c r="A30" s="24" t="s">
        <v>23</v>
      </c>
      <c r="B30" s="16">
        <f>B31+B32+B33</f>
        <v>10040.5</v>
      </c>
      <c r="C30" s="16">
        <f>C31+C32+C33</f>
        <v>10040.5</v>
      </c>
      <c r="D30" s="16">
        <f>D31+D32+D33</f>
        <v>0</v>
      </c>
      <c r="E30" s="17">
        <f t="shared" si="0"/>
        <v>0</v>
      </c>
      <c r="F30" s="17"/>
      <c r="G30" s="1"/>
    </row>
    <row r="31" s="25" customFormat="1" ht="12">
      <c r="A31" s="14" t="s">
        <v>15</v>
      </c>
      <c r="B31" s="16">
        <v>0</v>
      </c>
      <c r="C31" s="16">
        <v>0</v>
      </c>
      <c r="D31" s="16">
        <v>0</v>
      </c>
      <c r="E31" s="16">
        <v>0</v>
      </c>
      <c r="F31" s="17"/>
      <c r="G31" s="1"/>
    </row>
    <row r="32" s="25" customFormat="1" ht="12">
      <c r="A32" s="14" t="s">
        <v>16</v>
      </c>
      <c r="B32" s="16">
        <v>0</v>
      </c>
      <c r="C32" s="16">
        <v>0</v>
      </c>
      <c r="D32" s="16">
        <v>0</v>
      </c>
      <c r="E32" s="16">
        <v>0</v>
      </c>
      <c r="F32" s="17"/>
      <c r="G32" s="1"/>
    </row>
    <row r="33" s="25" customFormat="1" ht="22.350000000000001">
      <c r="A33" s="14" t="s">
        <v>17</v>
      </c>
      <c r="B33" s="16">
        <v>10040.5</v>
      </c>
      <c r="C33" s="16">
        <v>10040.5</v>
      </c>
      <c r="D33" s="16">
        <v>0</v>
      </c>
      <c r="E33" s="17">
        <f t="shared" si="0"/>
        <v>0</v>
      </c>
      <c r="F33" s="17"/>
      <c r="G33" s="1"/>
    </row>
    <row r="34" ht="53.700000000000003">
      <c r="A34" s="18" t="s">
        <v>24</v>
      </c>
      <c r="B34" s="19">
        <f>B35+B36+B37</f>
        <v>820219.89000000001</v>
      </c>
      <c r="C34" s="19">
        <f>C35+C36+C37</f>
        <v>820219.89000000001</v>
      </c>
      <c r="D34" s="19">
        <f>D35+D36+D37</f>
        <v>161731.75</v>
      </c>
      <c r="E34" s="20">
        <f t="shared" si="0"/>
        <v>19.718096570420901</v>
      </c>
      <c r="F34" s="21" t="s">
        <v>14</v>
      </c>
      <c r="G34" s="22" t="s">
        <v>25</v>
      </c>
    </row>
    <row r="35" ht="12">
      <c r="A35" s="14" t="s">
        <v>15</v>
      </c>
      <c r="B35" s="16">
        <v>0</v>
      </c>
      <c r="C35" s="16">
        <v>0</v>
      </c>
      <c r="D35" s="16">
        <v>0</v>
      </c>
      <c r="E35" s="16">
        <v>0</v>
      </c>
      <c r="F35" s="17"/>
    </row>
    <row r="36" ht="12">
      <c r="A36" s="14" t="s">
        <v>16</v>
      </c>
      <c r="B36" s="16">
        <f>B40+B44+B48+B52+B56+B60+B64</f>
        <v>6024.0500000000002</v>
      </c>
      <c r="C36" s="16">
        <f>C40+C44+C48+C52+C56+C60+C64</f>
        <v>6024.0500000000002</v>
      </c>
      <c r="D36" s="16">
        <f>D40+D44+D48+D52+D56+D60+D64</f>
        <v>1171.74</v>
      </c>
      <c r="E36" s="23">
        <f t="shared" si="0"/>
        <v>19.451033772960098</v>
      </c>
      <c r="F36" s="17"/>
    </row>
    <row r="37" ht="22.350000000000001">
      <c r="A37" s="14" t="s">
        <v>17</v>
      </c>
      <c r="B37" s="16">
        <f>B41+B45+B49+B53+B57+B61+B65+B69</f>
        <v>814195.83999999997</v>
      </c>
      <c r="C37" s="16">
        <f>C41+C45+C49+C53+C57+C61+C65+C69</f>
        <v>814195.83999999997</v>
      </c>
      <c r="D37" s="16">
        <f>D41+D45+D49+D53+D57+D61+D65+D69</f>
        <v>160560.01000000001</v>
      </c>
      <c r="E37" s="23">
        <f t="shared" si="0"/>
        <v>19.720072507371199</v>
      </c>
      <c r="F37" s="17"/>
    </row>
    <row r="38" ht="22.350000000000001">
      <c r="A38" s="24" t="s">
        <v>21</v>
      </c>
      <c r="B38" s="16">
        <f>B39+B40+B41</f>
        <v>308353.07000000001</v>
      </c>
      <c r="C38" s="16">
        <f>C39+C40+C41</f>
        <v>305364.28999999998</v>
      </c>
      <c r="D38" s="16">
        <f>D39+D40+D41</f>
        <v>30981.919999999998</v>
      </c>
      <c r="E38" s="23">
        <f t="shared" si="0"/>
        <v>10.1458883748326</v>
      </c>
      <c r="F38" s="17"/>
    </row>
    <row r="39" ht="12">
      <c r="A39" s="14" t="s">
        <v>15</v>
      </c>
      <c r="B39" s="16">
        <v>0</v>
      </c>
      <c r="C39" s="16">
        <v>0</v>
      </c>
      <c r="D39" s="16">
        <v>0</v>
      </c>
      <c r="E39" s="16">
        <v>0</v>
      </c>
      <c r="F39" s="17"/>
    </row>
    <row r="40" ht="12">
      <c r="A40" s="14" t="s">
        <v>16</v>
      </c>
      <c r="B40" s="16">
        <v>0</v>
      </c>
      <c r="C40" s="16">
        <v>0</v>
      </c>
      <c r="D40" s="16">
        <v>0</v>
      </c>
      <c r="E40" s="16">
        <v>0</v>
      </c>
      <c r="F40" s="17"/>
    </row>
    <row r="41" ht="22.350000000000001">
      <c r="A41" s="14" t="s">
        <v>17</v>
      </c>
      <c r="B41" s="16">
        <v>308353.07000000001</v>
      </c>
      <c r="C41" s="16">
        <v>305364.28999999998</v>
      </c>
      <c r="D41" s="16">
        <v>30981.919999999998</v>
      </c>
      <c r="E41" s="23">
        <f t="shared" si="0"/>
        <v>10.1458883748326</v>
      </c>
      <c r="F41" s="17"/>
    </row>
    <row r="42" s="25" customFormat="1" ht="43.25">
      <c r="A42" s="24" t="s">
        <v>26</v>
      </c>
      <c r="B42" s="16">
        <f>B43+B44+B45</f>
        <v>35720.790000000001</v>
      </c>
      <c r="C42" s="16">
        <f>C43+C44+C45</f>
        <v>35720.800000000003</v>
      </c>
      <c r="D42" s="16">
        <f>D43+D44+D45</f>
        <v>9462.4899999999998</v>
      </c>
      <c r="E42" s="23">
        <f t="shared" si="0"/>
        <v>26.490140198427799</v>
      </c>
      <c r="F42" s="17"/>
      <c r="G42" s="1"/>
    </row>
    <row r="43" s="25" customFormat="1" ht="12">
      <c r="A43" s="14" t="s">
        <v>15</v>
      </c>
      <c r="B43" s="16">
        <v>0</v>
      </c>
      <c r="C43" s="16">
        <v>0</v>
      </c>
      <c r="D43" s="16">
        <v>0</v>
      </c>
      <c r="E43" s="16">
        <v>0</v>
      </c>
      <c r="F43" s="17"/>
      <c r="G43" s="1"/>
    </row>
    <row r="44" s="25" customFormat="1" ht="12">
      <c r="A44" s="14" t="s">
        <v>16</v>
      </c>
      <c r="B44" s="16">
        <v>0</v>
      </c>
      <c r="C44" s="16">
        <v>0</v>
      </c>
      <c r="D44" s="16">
        <v>0</v>
      </c>
      <c r="E44" s="16">
        <v>0</v>
      </c>
      <c r="F44" s="17"/>
      <c r="G44" s="1"/>
    </row>
    <row r="45" s="25" customFormat="1" ht="22.350000000000001">
      <c r="A45" s="14" t="s">
        <v>17</v>
      </c>
      <c r="B45" s="16">
        <v>35720.790000000001</v>
      </c>
      <c r="C45" s="16">
        <v>35720.800000000003</v>
      </c>
      <c r="D45" s="16">
        <v>9462.4899999999998</v>
      </c>
      <c r="E45" s="23">
        <f t="shared" si="0"/>
        <v>26.490140198427799</v>
      </c>
      <c r="F45" s="17"/>
      <c r="G45" s="1"/>
    </row>
    <row r="46" s="25" customFormat="1" ht="32.799999999999997">
      <c r="A46" s="24" t="s">
        <v>22</v>
      </c>
      <c r="B46" s="16">
        <f>B47+B48+B49</f>
        <v>179446.97</v>
      </c>
      <c r="C46" s="16">
        <f>C47+C48+C49</f>
        <v>179446.95999999999</v>
      </c>
      <c r="D46" s="16">
        <f>D47+D48+D49</f>
        <v>25464.639999999999</v>
      </c>
      <c r="E46" s="23">
        <f t="shared" si="0"/>
        <v>14.190622120319</v>
      </c>
      <c r="F46" s="17"/>
      <c r="G46" s="1"/>
    </row>
    <row r="47" s="25" customFormat="1" ht="12">
      <c r="A47" s="14" t="s">
        <v>15</v>
      </c>
      <c r="B47" s="16">
        <v>0</v>
      </c>
      <c r="C47" s="16">
        <v>0</v>
      </c>
      <c r="D47" s="16">
        <v>0</v>
      </c>
      <c r="E47" s="16">
        <v>0</v>
      </c>
      <c r="F47" s="17"/>
      <c r="G47" s="1"/>
    </row>
    <row r="48" s="25" customFormat="1" ht="12">
      <c r="A48" s="14" t="s">
        <v>16</v>
      </c>
      <c r="B48" s="16">
        <v>0</v>
      </c>
      <c r="C48" s="16">
        <v>0</v>
      </c>
      <c r="D48" s="16">
        <v>0</v>
      </c>
      <c r="E48" s="16">
        <v>0</v>
      </c>
      <c r="F48" s="17"/>
      <c r="G48" s="1"/>
    </row>
    <row r="49" s="25" customFormat="1" ht="22.350000000000001">
      <c r="A49" s="14" t="s">
        <v>17</v>
      </c>
      <c r="B49" s="16">
        <v>179446.97</v>
      </c>
      <c r="C49" s="16">
        <v>179446.95999999999</v>
      </c>
      <c r="D49" s="16">
        <v>25464.639999999999</v>
      </c>
      <c r="E49" s="23">
        <f t="shared" si="0"/>
        <v>14.190622120319</v>
      </c>
      <c r="F49" s="17"/>
      <c r="G49" s="1"/>
    </row>
    <row r="50" s="25" customFormat="1" ht="32.799999999999997">
      <c r="A50" s="24" t="s">
        <v>27</v>
      </c>
      <c r="B50" s="16">
        <f>B51+B52+B53</f>
        <v>189279.29999999999</v>
      </c>
      <c r="C50" s="16">
        <f>C51+C52+C53</f>
        <v>189279.29999999999</v>
      </c>
      <c r="D50" s="16">
        <f>D51+D52+D53</f>
        <v>67716.75</v>
      </c>
      <c r="E50" s="23">
        <f t="shared" si="0"/>
        <v>35.7760991296988</v>
      </c>
      <c r="F50" s="17"/>
      <c r="G50" s="1"/>
    </row>
    <row r="51" s="25" customFormat="1" ht="12">
      <c r="A51" s="14" t="s">
        <v>15</v>
      </c>
      <c r="B51" s="16">
        <v>0</v>
      </c>
      <c r="C51" s="16">
        <v>0</v>
      </c>
      <c r="D51" s="16">
        <v>0</v>
      </c>
      <c r="E51" s="16">
        <v>0</v>
      </c>
      <c r="F51" s="17"/>
      <c r="G51" s="1"/>
    </row>
    <row r="52" s="25" customFormat="1" ht="12">
      <c r="A52" s="14" t="s">
        <v>16</v>
      </c>
      <c r="B52" s="16">
        <v>0</v>
      </c>
      <c r="C52" s="16">
        <v>0</v>
      </c>
      <c r="D52" s="16">
        <v>0</v>
      </c>
      <c r="E52" s="16">
        <v>0</v>
      </c>
      <c r="F52" s="17"/>
      <c r="G52" s="1"/>
    </row>
    <row r="53" s="25" customFormat="1" ht="22.350000000000001">
      <c r="A53" s="14" t="s">
        <v>17</v>
      </c>
      <c r="B53" s="16">
        <v>189279.29999999999</v>
      </c>
      <c r="C53" s="16">
        <v>189279.29999999999</v>
      </c>
      <c r="D53" s="16">
        <v>67716.75</v>
      </c>
      <c r="E53" s="23">
        <f t="shared" si="0"/>
        <v>35.7760991296988</v>
      </c>
      <c r="F53" s="17"/>
      <c r="G53" s="1"/>
    </row>
    <row r="54" s="25" customFormat="1" ht="42.600000000000001" customHeight="1">
      <c r="A54" s="24" t="s">
        <v>28</v>
      </c>
      <c r="B54" s="16">
        <f>B55+B56+B57</f>
        <v>0</v>
      </c>
      <c r="C54" s="16">
        <f>C55+C56+C57</f>
        <v>2988.7800000000002</v>
      </c>
      <c r="D54" s="16">
        <f>D55+D56+D57</f>
        <v>0</v>
      </c>
      <c r="E54" s="23">
        <f t="shared" si="0"/>
        <v>0</v>
      </c>
      <c r="F54" s="14"/>
      <c r="G54" s="1"/>
    </row>
    <row r="55" s="25" customFormat="1" ht="12">
      <c r="A55" s="14" t="s">
        <v>15</v>
      </c>
      <c r="B55" s="16">
        <v>0</v>
      </c>
      <c r="C55" s="16">
        <v>0</v>
      </c>
      <c r="D55" s="16">
        <v>0</v>
      </c>
      <c r="E55" s="16">
        <v>0</v>
      </c>
      <c r="F55" s="17"/>
      <c r="G55" s="1"/>
    </row>
    <row r="56" s="25" customFormat="1" ht="12">
      <c r="A56" s="14" t="s">
        <v>16</v>
      </c>
      <c r="B56" s="16">
        <v>0</v>
      </c>
      <c r="C56" s="16">
        <v>0</v>
      </c>
      <c r="D56" s="16">
        <v>0</v>
      </c>
      <c r="E56" s="16">
        <v>0</v>
      </c>
      <c r="F56" s="17"/>
      <c r="G56" s="1"/>
    </row>
    <row r="57" s="25" customFormat="1" ht="22.350000000000001">
      <c r="A57" s="14" t="s">
        <v>17</v>
      </c>
      <c r="B57" s="16">
        <v>0</v>
      </c>
      <c r="C57" s="16">
        <v>2988.7800000000002</v>
      </c>
      <c r="D57" s="16">
        <v>0</v>
      </c>
      <c r="E57" s="23">
        <f t="shared" si="0"/>
        <v>0</v>
      </c>
      <c r="F57" s="17"/>
      <c r="G57" s="1"/>
    </row>
    <row r="58" s="25" customFormat="1" ht="64.150000000000006" hidden="1">
      <c r="A58" s="26" t="s">
        <v>29</v>
      </c>
      <c r="B58" s="16">
        <f>B59+B60+B61</f>
        <v>0</v>
      </c>
      <c r="C58" s="16">
        <f>C59+C60+C61</f>
        <v>0</v>
      </c>
      <c r="D58" s="16">
        <f>D59+D60+D61</f>
        <v>0</v>
      </c>
      <c r="E58" s="23">
        <v>0</v>
      </c>
      <c r="F58" s="17"/>
      <c r="G58" s="1"/>
    </row>
    <row r="59" s="25" customFormat="1" ht="12" hidden="1">
      <c r="A59" s="14" t="s">
        <v>15</v>
      </c>
      <c r="B59" s="16">
        <v>0</v>
      </c>
      <c r="C59" s="16">
        <v>0</v>
      </c>
      <c r="D59" s="16">
        <v>0</v>
      </c>
      <c r="E59" s="16">
        <v>0</v>
      </c>
      <c r="F59" s="17"/>
      <c r="G59" s="1"/>
    </row>
    <row r="60" s="25" customFormat="1" ht="12" hidden="1">
      <c r="A60" s="14" t="s">
        <v>16</v>
      </c>
      <c r="B60" s="16">
        <v>0</v>
      </c>
      <c r="C60" s="16">
        <v>0</v>
      </c>
      <c r="D60" s="16">
        <v>0</v>
      </c>
      <c r="E60" s="16">
        <v>0</v>
      </c>
      <c r="F60" s="17"/>
      <c r="G60" s="1"/>
    </row>
    <row r="61" s="25" customFormat="1" ht="22.350000000000001" hidden="1">
      <c r="A61" s="14" t="s">
        <v>17</v>
      </c>
      <c r="B61" s="16">
        <v>0</v>
      </c>
      <c r="C61" s="16">
        <v>0</v>
      </c>
      <c r="D61" s="16">
        <v>0</v>
      </c>
      <c r="E61" s="23">
        <v>0</v>
      </c>
      <c r="F61" s="17"/>
      <c r="G61" s="1"/>
    </row>
    <row r="62" s="25" customFormat="1" ht="53.700000000000003">
      <c r="A62" s="26" t="s">
        <v>30</v>
      </c>
      <c r="B62" s="16">
        <f>B63+B64+B65</f>
        <v>6024.0500000000002</v>
      </c>
      <c r="C62" s="16">
        <f>C63+C64+C65</f>
        <v>6024.0500000000002</v>
      </c>
      <c r="D62" s="16">
        <f>D63+D64+D65</f>
        <v>1171.74</v>
      </c>
      <c r="E62" s="23">
        <f t="shared" si="0"/>
        <v>19.451033772960098</v>
      </c>
      <c r="F62" s="17"/>
      <c r="G62" s="1"/>
    </row>
    <row r="63" s="25" customFormat="1" ht="12">
      <c r="A63" s="14" t="s">
        <v>15</v>
      </c>
      <c r="B63" s="16">
        <v>0</v>
      </c>
      <c r="C63" s="16">
        <v>0</v>
      </c>
      <c r="D63" s="16">
        <v>0</v>
      </c>
      <c r="E63" s="16">
        <v>0</v>
      </c>
      <c r="F63" s="17"/>
      <c r="G63" s="1"/>
    </row>
    <row r="64" s="25" customFormat="1" ht="12">
      <c r="A64" s="14" t="s">
        <v>16</v>
      </c>
      <c r="B64" s="16">
        <v>6024.0500000000002</v>
      </c>
      <c r="C64" s="16">
        <v>6024.0500000000002</v>
      </c>
      <c r="D64" s="16">
        <v>1171.74</v>
      </c>
      <c r="E64" s="23">
        <f t="shared" si="0"/>
        <v>19.451033772960098</v>
      </c>
      <c r="F64" s="17"/>
      <c r="G64" s="1"/>
    </row>
    <row r="65" s="25" customFormat="1" ht="22.350000000000001">
      <c r="A65" s="14" t="s">
        <v>17</v>
      </c>
      <c r="B65" s="16">
        <v>0</v>
      </c>
      <c r="C65" s="16">
        <v>0</v>
      </c>
      <c r="D65" s="16">
        <v>0</v>
      </c>
      <c r="E65" s="16">
        <v>0</v>
      </c>
      <c r="F65" s="17"/>
      <c r="G65" s="1"/>
    </row>
    <row r="66" s="25" customFormat="1" ht="43.25">
      <c r="A66" s="26" t="s">
        <v>31</v>
      </c>
      <c r="B66" s="16">
        <f>B67+B68+B69</f>
        <v>101395.71000000001</v>
      </c>
      <c r="C66" s="16">
        <f>C67+C68+C69</f>
        <v>101395.71000000001</v>
      </c>
      <c r="D66" s="16">
        <f>D67+D68+D69</f>
        <v>26934.209999999999</v>
      </c>
      <c r="E66" s="23">
        <f t="shared" si="0"/>
        <v>26.563461116846099</v>
      </c>
      <c r="F66" s="17"/>
      <c r="G66" s="1"/>
    </row>
    <row r="67" s="25" customFormat="1" ht="12">
      <c r="A67" s="14" t="s">
        <v>15</v>
      </c>
      <c r="B67" s="16">
        <v>0</v>
      </c>
      <c r="C67" s="16">
        <v>0</v>
      </c>
      <c r="D67" s="16">
        <v>0</v>
      </c>
      <c r="E67" s="16">
        <v>0</v>
      </c>
      <c r="F67" s="17"/>
      <c r="G67" s="1"/>
    </row>
    <row r="68" s="25" customFormat="1" ht="12">
      <c r="A68" s="14" t="s">
        <v>16</v>
      </c>
      <c r="B68" s="16">
        <v>0</v>
      </c>
      <c r="C68" s="16">
        <v>0</v>
      </c>
      <c r="D68" s="16">
        <v>0</v>
      </c>
      <c r="E68" s="16">
        <v>0</v>
      </c>
      <c r="F68" s="17"/>
      <c r="G68" s="1"/>
    </row>
    <row r="69" s="25" customFormat="1" ht="22.350000000000001">
      <c r="A69" s="14" t="s">
        <v>17</v>
      </c>
      <c r="B69" s="16">
        <v>101395.71000000001</v>
      </c>
      <c r="C69" s="16">
        <v>101395.71000000001</v>
      </c>
      <c r="D69" s="16">
        <v>26934.209999999999</v>
      </c>
      <c r="E69" s="23">
        <f t="shared" si="0"/>
        <v>26.563461116846099</v>
      </c>
      <c r="F69" s="17"/>
      <c r="G69" s="1"/>
    </row>
    <row r="70" ht="53.700000000000003">
      <c r="A70" s="27" t="s">
        <v>32</v>
      </c>
      <c r="B70" s="19">
        <f>B71+B72+B73</f>
        <v>139482.04999999999</v>
      </c>
      <c r="C70" s="19">
        <f>C71+C72+C73</f>
        <v>139482.04999999999</v>
      </c>
      <c r="D70" s="19">
        <f>D71+D72+D73</f>
        <v>7711.0799999999999</v>
      </c>
      <c r="E70" s="20">
        <f t="shared" si="0"/>
        <v>5.5283672701971298</v>
      </c>
      <c r="F70" s="28" t="s">
        <v>14</v>
      </c>
      <c r="G70" s="22" t="s">
        <v>33</v>
      </c>
    </row>
    <row r="71" ht="12">
      <c r="A71" s="14" t="s">
        <v>15</v>
      </c>
      <c r="B71" s="16">
        <f t="shared" ref="B71:B73" si="4">B75+B79+B83+B87+B91</f>
        <v>0</v>
      </c>
      <c r="C71" s="16">
        <f t="shared" ref="C71:C73" si="5">C75+C79+C83+C87+C91</f>
        <v>48448.629999999997</v>
      </c>
      <c r="D71" s="16">
        <f t="shared" ref="D71:D73" si="6">D75+D79+D83+D87+D91</f>
        <v>0</v>
      </c>
      <c r="E71" s="23">
        <f t="shared" si="0"/>
        <v>0</v>
      </c>
      <c r="F71" s="17"/>
    </row>
    <row r="72" ht="12">
      <c r="A72" s="14" t="s">
        <v>16</v>
      </c>
      <c r="B72" s="16">
        <f t="shared" si="4"/>
        <v>71991.339999999997</v>
      </c>
      <c r="C72" s="16">
        <f t="shared" si="5"/>
        <v>23542.709999999999</v>
      </c>
      <c r="D72" s="16">
        <f t="shared" si="6"/>
        <v>0</v>
      </c>
      <c r="E72" s="23">
        <f t="shared" si="0"/>
        <v>0</v>
      </c>
      <c r="F72" s="17"/>
    </row>
    <row r="73" ht="22.350000000000001">
      <c r="A73" s="14" t="s">
        <v>17</v>
      </c>
      <c r="B73" s="16">
        <f t="shared" si="4"/>
        <v>67490.710000000006</v>
      </c>
      <c r="C73" s="16">
        <f t="shared" si="5"/>
        <v>67490.710000000006</v>
      </c>
      <c r="D73" s="16">
        <f t="shared" si="6"/>
        <v>7711.0799999999999</v>
      </c>
      <c r="E73" s="23">
        <f t="shared" si="0"/>
        <v>11.425394695062501</v>
      </c>
      <c r="F73" s="17"/>
    </row>
    <row r="74" s="25" customFormat="1" ht="53.700000000000003">
      <c r="A74" s="26" t="s">
        <v>34</v>
      </c>
      <c r="B74" s="16">
        <f>B75+B76+B77</f>
        <v>50561.860000000001</v>
      </c>
      <c r="C74" s="16">
        <f>C75+C76+C77</f>
        <v>50561.860000000001</v>
      </c>
      <c r="D74" s="16">
        <f>D75+D76+D77</f>
        <v>0</v>
      </c>
      <c r="E74" s="23">
        <f t="shared" si="0"/>
        <v>0</v>
      </c>
      <c r="F74" s="17"/>
      <c r="G74" s="1"/>
    </row>
    <row r="75" s="25" customFormat="1" ht="12">
      <c r="A75" s="14" t="s">
        <v>15</v>
      </c>
      <c r="B75" s="16">
        <v>0</v>
      </c>
      <c r="C75" s="16">
        <v>48448.629999999997</v>
      </c>
      <c r="D75" s="16">
        <v>0</v>
      </c>
      <c r="E75" s="23">
        <f t="shared" si="0"/>
        <v>0</v>
      </c>
      <c r="F75" s="17"/>
      <c r="G75" s="1"/>
    </row>
    <row r="76" s="25" customFormat="1" ht="12">
      <c r="A76" s="14" t="s">
        <v>16</v>
      </c>
      <c r="B76" s="16">
        <v>48903.43</v>
      </c>
      <c r="C76" s="16">
        <v>454.80000000000001</v>
      </c>
      <c r="D76" s="16">
        <v>0</v>
      </c>
      <c r="E76" s="23">
        <f t="shared" si="0"/>
        <v>0</v>
      </c>
      <c r="F76" s="17"/>
      <c r="G76" s="1"/>
    </row>
    <row r="77" s="25" customFormat="1" ht="22.350000000000001">
      <c r="A77" s="14" t="s">
        <v>17</v>
      </c>
      <c r="B77" s="16">
        <v>1658.4300000000001</v>
      </c>
      <c r="C77" s="16">
        <v>1658.4300000000001</v>
      </c>
      <c r="D77" s="16">
        <v>0</v>
      </c>
      <c r="E77" s="23">
        <f t="shared" ref="E77:E98" si="7">D77/C77*100</f>
        <v>0</v>
      </c>
      <c r="F77" s="17"/>
      <c r="G77" s="1"/>
    </row>
    <row r="78" s="25" customFormat="1" ht="32.799999999999997">
      <c r="A78" s="26" t="s">
        <v>35</v>
      </c>
      <c r="B78" s="16">
        <f>B79+B80+B81</f>
        <v>15499.969999999999</v>
      </c>
      <c r="C78" s="16">
        <f>C79+C80+C81</f>
        <v>15499.969999999999</v>
      </c>
      <c r="D78" s="16">
        <f>D79+D80+D81</f>
        <v>599.08000000000004</v>
      </c>
      <c r="E78" s="23">
        <f t="shared" si="7"/>
        <v>3.86503973878659</v>
      </c>
      <c r="F78" s="17"/>
      <c r="G78" s="1"/>
    </row>
    <row r="79" s="25" customFormat="1" ht="12">
      <c r="A79" s="14" t="s">
        <v>15</v>
      </c>
      <c r="B79" s="16">
        <v>0</v>
      </c>
      <c r="C79" s="16">
        <v>0</v>
      </c>
      <c r="D79" s="16">
        <v>0</v>
      </c>
      <c r="E79" s="16">
        <v>0</v>
      </c>
      <c r="F79" s="17"/>
      <c r="G79" s="1"/>
    </row>
    <row r="80" s="25" customFormat="1" ht="12">
      <c r="A80" s="14" t="s">
        <v>16</v>
      </c>
      <c r="B80" s="16">
        <v>0</v>
      </c>
      <c r="C80" s="16">
        <v>0</v>
      </c>
      <c r="D80" s="16">
        <v>0</v>
      </c>
      <c r="E80" s="16">
        <v>0</v>
      </c>
      <c r="F80" s="17"/>
      <c r="G80" s="1"/>
    </row>
    <row r="81" s="25" customFormat="1" ht="22.350000000000001">
      <c r="A81" s="14" t="s">
        <v>17</v>
      </c>
      <c r="B81" s="16">
        <v>15499.969999999999</v>
      </c>
      <c r="C81" s="16">
        <v>15499.969999999999</v>
      </c>
      <c r="D81" s="16">
        <v>599.08000000000004</v>
      </c>
      <c r="E81" s="23">
        <f t="shared" si="7"/>
        <v>3.86503973878659</v>
      </c>
      <c r="F81" s="17"/>
      <c r="G81" s="1"/>
    </row>
    <row r="82" s="25" customFormat="1" ht="22.350000000000001">
      <c r="A82" s="26" t="s">
        <v>36</v>
      </c>
      <c r="B82" s="16">
        <f>B83+B84+B85</f>
        <v>30000</v>
      </c>
      <c r="C82" s="16">
        <f>C83+C84+C85</f>
        <v>30000</v>
      </c>
      <c r="D82" s="16">
        <f>D83+D84+D85</f>
        <v>7112</v>
      </c>
      <c r="E82" s="23">
        <f t="shared" si="7"/>
        <v>23.706666666666699</v>
      </c>
      <c r="F82" s="17"/>
      <c r="G82" s="1"/>
    </row>
    <row r="83" s="25" customFormat="1" ht="12">
      <c r="A83" s="14" t="s">
        <v>15</v>
      </c>
      <c r="B83" s="16">
        <v>0</v>
      </c>
      <c r="C83" s="16">
        <v>0</v>
      </c>
      <c r="D83" s="16">
        <v>0</v>
      </c>
      <c r="E83" s="16">
        <v>0</v>
      </c>
      <c r="F83" s="17"/>
      <c r="G83" s="1"/>
    </row>
    <row r="84" s="25" customFormat="1" ht="12">
      <c r="A84" s="14" t="s">
        <v>16</v>
      </c>
      <c r="B84" s="16">
        <v>0</v>
      </c>
      <c r="C84" s="16">
        <v>0</v>
      </c>
      <c r="D84" s="16">
        <v>0</v>
      </c>
      <c r="E84" s="16">
        <v>0</v>
      </c>
      <c r="F84" s="17"/>
      <c r="G84" s="1"/>
    </row>
    <row r="85" s="25" customFormat="1" ht="22.350000000000001">
      <c r="A85" s="14" t="s">
        <v>17</v>
      </c>
      <c r="B85" s="16">
        <v>30000</v>
      </c>
      <c r="C85" s="16">
        <v>30000</v>
      </c>
      <c r="D85" s="16">
        <v>7112</v>
      </c>
      <c r="E85" s="23">
        <f t="shared" si="7"/>
        <v>23.706666666666699</v>
      </c>
      <c r="F85" s="17"/>
      <c r="G85" s="1"/>
    </row>
    <row r="86" s="25" customFormat="1" ht="64.150000000000006">
      <c r="A86" s="26" t="s">
        <v>23</v>
      </c>
      <c r="B86" s="16">
        <f>B87+B88+B89</f>
        <v>33420.220000000001</v>
      </c>
      <c r="C86" s="16">
        <f>C87+C88+C89</f>
        <v>33420.220000000001</v>
      </c>
      <c r="D86" s="16">
        <f>D87+D88+D89</f>
        <v>0</v>
      </c>
      <c r="E86" s="23">
        <f t="shared" si="7"/>
        <v>0</v>
      </c>
      <c r="F86" s="17"/>
      <c r="G86" s="1"/>
    </row>
    <row r="87" s="25" customFormat="1" ht="12">
      <c r="A87" s="14" t="s">
        <v>15</v>
      </c>
      <c r="B87" s="16">
        <v>0</v>
      </c>
      <c r="C87" s="16">
        <v>0</v>
      </c>
      <c r="D87" s="16">
        <v>0</v>
      </c>
      <c r="E87" s="16">
        <v>0</v>
      </c>
      <c r="F87" s="17"/>
      <c r="G87" s="1"/>
    </row>
    <row r="88" s="25" customFormat="1" ht="12">
      <c r="A88" s="14" t="s">
        <v>16</v>
      </c>
      <c r="B88" s="16">
        <v>23087.91</v>
      </c>
      <c r="C88" s="16">
        <v>23087.91</v>
      </c>
      <c r="D88" s="16">
        <v>0</v>
      </c>
      <c r="E88" s="16">
        <v>0</v>
      </c>
      <c r="F88" s="17"/>
      <c r="G88" s="1"/>
    </row>
    <row r="89" s="25" customFormat="1" ht="22.350000000000001">
      <c r="A89" s="14" t="s">
        <v>17</v>
      </c>
      <c r="B89" s="16">
        <v>10332.309999999999</v>
      </c>
      <c r="C89" s="16">
        <v>10332.309999999999</v>
      </c>
      <c r="D89" s="16">
        <v>0</v>
      </c>
      <c r="E89" s="23">
        <f t="shared" si="7"/>
        <v>0</v>
      </c>
      <c r="F89" s="17"/>
      <c r="G89" s="1"/>
    </row>
    <row r="90" s="25" customFormat="1" ht="32.799999999999997">
      <c r="A90" s="26" t="s">
        <v>37</v>
      </c>
      <c r="B90" s="16">
        <f>B91+B92+B93</f>
        <v>10000</v>
      </c>
      <c r="C90" s="16">
        <f>C91+C92+C93</f>
        <v>10000</v>
      </c>
      <c r="D90" s="16">
        <f>D91+D92+D93</f>
        <v>0</v>
      </c>
      <c r="E90" s="23">
        <f t="shared" si="7"/>
        <v>0</v>
      </c>
      <c r="F90" s="17"/>
      <c r="G90" s="1"/>
    </row>
    <row r="91" s="25" customFormat="1" ht="12">
      <c r="A91" s="14" t="s">
        <v>15</v>
      </c>
      <c r="B91" s="16">
        <v>0</v>
      </c>
      <c r="C91" s="16">
        <v>0</v>
      </c>
      <c r="D91" s="16">
        <v>0</v>
      </c>
      <c r="E91" s="16">
        <v>0</v>
      </c>
      <c r="F91" s="17"/>
      <c r="G91" s="1"/>
    </row>
    <row r="92" s="25" customFormat="1" ht="12">
      <c r="A92" s="14" t="s">
        <v>16</v>
      </c>
      <c r="B92" s="16">
        <v>0</v>
      </c>
      <c r="C92" s="16">
        <v>0</v>
      </c>
      <c r="D92" s="16">
        <v>0</v>
      </c>
      <c r="E92" s="16">
        <v>0</v>
      </c>
      <c r="F92" s="17"/>
      <c r="G92" s="1"/>
    </row>
    <row r="93" s="25" customFormat="1" ht="22.350000000000001">
      <c r="A93" s="14" t="s">
        <v>17</v>
      </c>
      <c r="B93" s="16">
        <v>10000</v>
      </c>
      <c r="C93" s="16">
        <v>10000</v>
      </c>
      <c r="D93" s="16">
        <v>0</v>
      </c>
      <c r="E93" s="23">
        <f t="shared" si="7"/>
        <v>0</v>
      </c>
      <c r="F93" s="17"/>
      <c r="G93" s="1"/>
    </row>
    <row r="94" ht="53.700000000000003">
      <c r="A94" s="27" t="s">
        <v>38</v>
      </c>
      <c r="B94" s="19">
        <f>B95+B96+B97</f>
        <v>47978.190000000002</v>
      </c>
      <c r="C94" s="19">
        <f>C95+C96+C97</f>
        <v>47978.190000000002</v>
      </c>
      <c r="D94" s="19">
        <f>D95+D96+D97</f>
        <v>5413.3400000000001</v>
      </c>
      <c r="E94" s="20">
        <f t="shared" si="7"/>
        <v>11.2829183426886</v>
      </c>
      <c r="F94" s="21" t="s">
        <v>14</v>
      </c>
      <c r="G94" s="22" t="s">
        <v>39</v>
      </c>
    </row>
    <row r="95" ht="12">
      <c r="A95" s="14" t="s">
        <v>15</v>
      </c>
      <c r="B95" s="16">
        <f t="shared" ref="B95:B96" si="8">B107+B111</f>
        <v>0</v>
      </c>
      <c r="C95" s="16">
        <f t="shared" ref="C95:C96" si="9">C107+C111</f>
        <v>0</v>
      </c>
      <c r="D95" s="16">
        <f t="shared" ref="D95:D96" si="10">D107+D111</f>
        <v>0</v>
      </c>
      <c r="E95" s="16">
        <v>0</v>
      </c>
      <c r="F95" s="17"/>
    </row>
    <row r="96" ht="12">
      <c r="A96" s="14" t="s">
        <v>16</v>
      </c>
      <c r="B96" s="16">
        <f t="shared" si="8"/>
        <v>0</v>
      </c>
      <c r="C96" s="16">
        <f t="shared" si="9"/>
        <v>0</v>
      </c>
      <c r="D96" s="16">
        <f t="shared" si="10"/>
        <v>0</v>
      </c>
      <c r="E96" s="16">
        <v>0</v>
      </c>
      <c r="F96" s="17"/>
    </row>
    <row r="97" ht="22.350000000000001">
      <c r="A97" s="14" t="s">
        <v>17</v>
      </c>
      <c r="B97" s="16">
        <f>B101</f>
        <v>47978.190000000002</v>
      </c>
      <c r="C97" s="16">
        <f>C101+C105</f>
        <v>47978.190000000002</v>
      </c>
      <c r="D97" s="16">
        <f>D101+D105</f>
        <v>5413.3400000000001</v>
      </c>
      <c r="E97" s="23">
        <f t="shared" si="7"/>
        <v>11.2829183426886</v>
      </c>
      <c r="F97" s="17"/>
    </row>
    <row r="98" s="25" customFormat="1" ht="32.799999999999997">
      <c r="A98" s="26" t="s">
        <v>35</v>
      </c>
      <c r="B98" s="16">
        <f>B99+B100+B101</f>
        <v>47978.190000000002</v>
      </c>
      <c r="C98" s="29">
        <f>C99+C100+C101</f>
        <v>47978.190000000002</v>
      </c>
      <c r="D98" s="16">
        <f>D99+D100+D101</f>
        <v>5413.3400000000001</v>
      </c>
      <c r="E98" s="23">
        <f t="shared" si="7"/>
        <v>11.2829183426886</v>
      </c>
      <c r="F98" s="17"/>
      <c r="G98" s="1"/>
    </row>
    <row r="99" s="25" customFormat="1" ht="12">
      <c r="A99" s="14" t="s">
        <v>15</v>
      </c>
      <c r="B99" s="16">
        <v>0</v>
      </c>
      <c r="C99" s="16">
        <v>0</v>
      </c>
      <c r="D99" s="16">
        <v>0</v>
      </c>
      <c r="E99" s="16">
        <v>0</v>
      </c>
      <c r="F99" s="17"/>
      <c r="G99" s="1"/>
    </row>
    <row r="100" s="25" customFormat="1" ht="12">
      <c r="A100" s="14" t="s">
        <v>16</v>
      </c>
      <c r="B100" s="16">
        <v>0</v>
      </c>
      <c r="C100" s="16">
        <v>0</v>
      </c>
      <c r="D100" s="16">
        <v>0</v>
      </c>
      <c r="E100" s="16">
        <v>0</v>
      </c>
      <c r="F100" s="17"/>
      <c r="G100" s="1"/>
    </row>
    <row r="101" s="25" customFormat="1" ht="22.350000000000001">
      <c r="A101" s="14" t="s">
        <v>17</v>
      </c>
      <c r="B101" s="16">
        <v>47978.190000000002</v>
      </c>
      <c r="C101" s="30">
        <v>47978.190000000002</v>
      </c>
      <c r="D101" s="16">
        <v>5413.3400000000001</v>
      </c>
      <c r="E101" s="23">
        <f t="shared" ref="E101:E105" si="11">D101/C101*100</f>
        <v>11.2829183426886</v>
      </c>
      <c r="F101" s="17"/>
      <c r="G101" s="1"/>
    </row>
    <row r="102" s="25" customFormat="1" ht="32.799999999999997" hidden="1">
      <c r="A102" s="26" t="s">
        <v>40</v>
      </c>
      <c r="B102" s="31" t="s">
        <v>41</v>
      </c>
      <c r="C102" s="16">
        <f>C103+C104+C105</f>
        <v>0</v>
      </c>
      <c r="D102" s="16">
        <f>D103+D104+D105</f>
        <v>0</v>
      </c>
      <c r="E102" s="23" t="e">
        <f t="shared" si="11"/>
        <v>#DIV/0!</v>
      </c>
      <c r="F102" s="17"/>
      <c r="G102" s="1"/>
    </row>
    <row r="103" s="25" customFormat="1" ht="12" hidden="1">
      <c r="A103" s="14" t="s">
        <v>15</v>
      </c>
      <c r="B103" s="31" t="s">
        <v>41</v>
      </c>
      <c r="C103" s="16">
        <v>0</v>
      </c>
      <c r="D103" s="16">
        <v>0</v>
      </c>
      <c r="E103" s="23">
        <v>0</v>
      </c>
      <c r="F103" s="17"/>
      <c r="G103" s="1"/>
    </row>
    <row r="104" s="25" customFormat="1" ht="12" hidden="1">
      <c r="A104" s="14" t="s">
        <v>16</v>
      </c>
      <c r="B104" s="31" t="s">
        <v>41</v>
      </c>
      <c r="C104" s="16">
        <v>0</v>
      </c>
      <c r="D104" s="16">
        <v>0</v>
      </c>
      <c r="E104" s="23">
        <v>0</v>
      </c>
      <c r="F104" s="17"/>
      <c r="G104" s="1"/>
    </row>
    <row r="105" s="25" customFormat="1" ht="22.350000000000001" hidden="1">
      <c r="A105" s="14" t="s">
        <v>17</v>
      </c>
      <c r="B105" s="31" t="s">
        <v>41</v>
      </c>
      <c r="C105" s="16">
        <v>0</v>
      </c>
      <c r="D105" s="16">
        <v>0</v>
      </c>
      <c r="E105" s="23" t="e">
        <f t="shared" si="11"/>
        <v>#DIV/0!</v>
      </c>
      <c r="F105" s="17"/>
      <c r="G105" s="1"/>
    </row>
    <row r="108" ht="12">
      <c r="A108" s="32" t="s">
        <v>42</v>
      </c>
    </row>
    <row r="109" ht="22.350000000000001">
      <c r="A109" s="32" t="s">
        <v>43</v>
      </c>
    </row>
    <row r="110" ht="22.350000000000001">
      <c r="A110" s="32" t="s">
        <v>44</v>
      </c>
    </row>
    <row r="111" ht="32.799999999999997">
      <c r="A111" s="32" t="s">
        <v>45</v>
      </c>
    </row>
    <row r="112" ht="32.799999999999997">
      <c r="A112" s="32" t="s">
        <v>46</v>
      </c>
    </row>
    <row r="207" ht="12">
      <c r="A207" s="32" t="s">
        <v>47</v>
      </c>
    </row>
  </sheetData>
  <mergeCells count="9">
    <mergeCell ref="A2:F2"/>
    <mergeCell ref="A3:F3"/>
    <mergeCell ref="A4:F4"/>
    <mergeCell ref="A6:F6"/>
    <mergeCell ref="A8:F8"/>
    <mergeCell ref="A10:A11"/>
    <mergeCell ref="B10:C10"/>
    <mergeCell ref="E10:E11"/>
    <mergeCell ref="F10:F11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69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view="normal" topLeftCell="A1" zoomScale="100" workbookViewId="0">
      <selection activeCell="L18" activeCellId="0" sqref="L18"/>
    </sheetView>
  </sheetViews>
  <sheetFormatPr defaultColWidth="9.1484375" defaultRowHeight="12" customHeight="1"/>
  <cols>
    <col customWidth="1" min="1" max="1" style="1" width="6.5700000000000003"/>
    <col customWidth="1" min="2" max="2" style="1" width="19.859999999999999"/>
    <col customWidth="1" min="3" max="3" style="1" width="8.8599999999999994"/>
    <col customWidth="0" min="4" max="6" style="1" width="9.1400000000000006"/>
    <col customWidth="1" min="7" max="7" style="1" width="11.85"/>
    <col customWidth="1" min="8" max="8" style="1" width="25.289999999999999"/>
    <col customWidth="0" min="9" max="16384" style="1" width="9.1400000000000006"/>
  </cols>
  <sheetData>
    <row r="3" ht="12">
      <c r="A3" s="7" t="s">
        <v>48</v>
      </c>
      <c r="B3" s="7"/>
      <c r="C3" s="7"/>
      <c r="D3" s="7"/>
      <c r="E3" s="7"/>
      <c r="F3" s="7"/>
      <c r="G3" s="7"/>
      <c r="H3" s="7"/>
    </row>
    <row r="4" ht="42" customHeight="1"/>
    <row r="5" ht="75" customHeight="1">
      <c r="A5" s="33" t="s">
        <v>49</v>
      </c>
      <c r="B5" s="33" t="s">
        <v>50</v>
      </c>
      <c r="C5" s="33" t="s">
        <v>51</v>
      </c>
      <c r="D5" s="33" t="s">
        <v>52</v>
      </c>
      <c r="E5" s="33"/>
      <c r="F5" s="33"/>
      <c r="G5" s="33"/>
      <c r="H5" s="33" t="s">
        <v>53</v>
      </c>
    </row>
    <row r="6" ht="12" customHeight="1">
      <c r="A6" s="33"/>
      <c r="B6" s="33"/>
      <c r="C6" s="33"/>
      <c r="D6" s="33" t="s">
        <v>54</v>
      </c>
      <c r="E6" s="33" t="s">
        <v>55</v>
      </c>
      <c r="F6" s="33"/>
      <c r="G6" s="33"/>
      <c r="H6" s="33"/>
    </row>
    <row r="7" ht="12">
      <c r="A7" s="33"/>
      <c r="B7" s="33"/>
      <c r="C7" s="33"/>
      <c r="D7" s="33"/>
      <c r="E7" s="14" t="s">
        <v>56</v>
      </c>
      <c r="F7" s="14" t="s">
        <v>57</v>
      </c>
      <c r="G7" s="14" t="s">
        <v>58</v>
      </c>
      <c r="H7" s="33"/>
    </row>
    <row r="8" ht="12">
      <c r="A8" s="17">
        <v>1</v>
      </c>
      <c r="B8" s="34">
        <v>2</v>
      </c>
      <c r="C8" s="34">
        <v>3</v>
      </c>
      <c r="D8" s="34">
        <v>4</v>
      </c>
      <c r="E8" s="34">
        <v>5</v>
      </c>
      <c r="F8" s="17">
        <v>6</v>
      </c>
      <c r="G8" s="17"/>
      <c r="H8" s="17">
        <v>7</v>
      </c>
    </row>
    <row r="9" ht="22.350000000000001">
      <c r="A9" s="35">
        <v>1</v>
      </c>
      <c r="B9" s="14" t="s">
        <v>59</v>
      </c>
      <c r="C9" s="36" t="s">
        <v>60</v>
      </c>
      <c r="D9" s="6">
        <v>427</v>
      </c>
      <c r="E9" s="6">
        <v>400</v>
      </c>
      <c r="F9" s="37">
        <v>156</v>
      </c>
      <c r="G9" s="38">
        <f>F9/E9*100</f>
        <v>39</v>
      </c>
      <c r="H9" s="17"/>
    </row>
    <row r="10" ht="43.25">
      <c r="A10" s="35">
        <v>2</v>
      </c>
      <c r="B10" s="14" t="s">
        <v>61</v>
      </c>
      <c r="C10" s="36" t="s">
        <v>62</v>
      </c>
      <c r="D10" s="6">
        <v>102</v>
      </c>
      <c r="E10" s="6">
        <v>110</v>
      </c>
      <c r="F10" s="37">
        <v>111</v>
      </c>
      <c r="G10" s="38">
        <f t="shared" ref="G10:G35" si="12">F10/E10*100</f>
        <v>100.90909090909101</v>
      </c>
      <c r="H10" s="17"/>
    </row>
    <row r="11" ht="32.799999999999997">
      <c r="A11" s="35">
        <v>3</v>
      </c>
      <c r="B11" s="14" t="s">
        <v>63</v>
      </c>
      <c r="C11" s="36" t="s">
        <v>60</v>
      </c>
      <c r="D11" s="6">
        <v>26297</v>
      </c>
      <c r="E11" s="6">
        <v>26297</v>
      </c>
      <c r="F11" s="37">
        <v>26297</v>
      </c>
      <c r="G11" s="38">
        <f t="shared" si="12"/>
        <v>100</v>
      </c>
      <c r="H11" s="17"/>
    </row>
    <row r="12" ht="22.350000000000001">
      <c r="A12" s="35">
        <v>4</v>
      </c>
      <c r="B12" s="14" t="s">
        <v>64</v>
      </c>
      <c r="C12" s="36" t="s">
        <v>60</v>
      </c>
      <c r="D12" s="6">
        <v>15</v>
      </c>
      <c r="E12" s="6">
        <v>15</v>
      </c>
      <c r="F12" s="37">
        <v>15</v>
      </c>
      <c r="G12" s="38">
        <f t="shared" si="12"/>
        <v>100</v>
      </c>
      <c r="H12" s="17"/>
    </row>
    <row r="13" ht="32.799999999999997">
      <c r="A13" s="35">
        <v>5</v>
      </c>
      <c r="B13" s="14" t="s">
        <v>65</v>
      </c>
      <c r="C13" s="36" t="s">
        <v>60</v>
      </c>
      <c r="D13" s="6">
        <v>16</v>
      </c>
      <c r="E13" s="6">
        <v>17</v>
      </c>
      <c r="F13" s="37">
        <v>17</v>
      </c>
      <c r="G13" s="38">
        <f t="shared" si="12"/>
        <v>100</v>
      </c>
      <c r="H13" s="17"/>
    </row>
    <row r="14" ht="32.799999999999997">
      <c r="A14" s="35">
        <v>6</v>
      </c>
      <c r="B14" s="14" t="s">
        <v>66</v>
      </c>
      <c r="C14" s="36" t="s">
        <v>60</v>
      </c>
      <c r="D14" s="6">
        <v>833</v>
      </c>
      <c r="E14" s="6">
        <v>800</v>
      </c>
      <c r="F14" s="37">
        <v>809</v>
      </c>
      <c r="G14" s="38">
        <f t="shared" si="12"/>
        <v>101.125</v>
      </c>
      <c r="H14" s="17"/>
    </row>
    <row r="15" ht="32.799999999999997">
      <c r="A15" s="35">
        <v>7</v>
      </c>
      <c r="B15" s="14" t="s">
        <v>67</v>
      </c>
      <c r="C15" s="36" t="s">
        <v>60</v>
      </c>
      <c r="D15" s="6">
        <v>46</v>
      </c>
      <c r="E15" s="6">
        <v>50</v>
      </c>
      <c r="F15" s="37">
        <v>111</v>
      </c>
      <c r="G15" s="38">
        <f t="shared" si="12"/>
        <v>222</v>
      </c>
      <c r="H15" s="17"/>
    </row>
    <row r="16" ht="22.350000000000001">
      <c r="A16" s="35">
        <v>8</v>
      </c>
      <c r="B16" s="14" t="s">
        <v>68</v>
      </c>
      <c r="C16" s="36" t="s">
        <v>60</v>
      </c>
      <c r="D16" s="6">
        <v>197.09999999999999</v>
      </c>
      <c r="E16" s="39">
        <v>233320</v>
      </c>
      <c r="F16" s="40">
        <v>285715</v>
      </c>
      <c r="G16" s="38">
        <f t="shared" si="12"/>
        <v>122.456283216184</v>
      </c>
      <c r="H16" s="17"/>
    </row>
    <row r="17" ht="43.25">
      <c r="A17" s="35">
        <v>9</v>
      </c>
      <c r="B17" s="14" t="s">
        <v>69</v>
      </c>
      <c r="C17" s="36" t="s">
        <v>70</v>
      </c>
      <c r="D17" s="39">
        <v>198197</v>
      </c>
      <c r="E17" s="39">
        <v>197.09999999999999</v>
      </c>
      <c r="F17" s="37">
        <v>197.09999999999999</v>
      </c>
      <c r="G17" s="38">
        <f t="shared" si="12"/>
        <v>100</v>
      </c>
      <c r="H17" s="17"/>
    </row>
    <row r="18" ht="22.350000000000001">
      <c r="A18" s="35">
        <v>10</v>
      </c>
      <c r="B18" s="14" t="s">
        <v>71</v>
      </c>
      <c r="C18" s="36" t="s">
        <v>60</v>
      </c>
      <c r="D18" s="39">
        <v>1987</v>
      </c>
      <c r="E18" s="39">
        <v>600</v>
      </c>
      <c r="F18" s="37">
        <v>1657</v>
      </c>
      <c r="G18" s="38">
        <f t="shared" si="12"/>
        <v>276.16666666666703</v>
      </c>
      <c r="H18" s="17"/>
    </row>
    <row r="19" ht="32.799999999999997">
      <c r="A19" s="35">
        <v>11</v>
      </c>
      <c r="B19" s="14" t="s">
        <v>72</v>
      </c>
      <c r="C19" s="36" t="s">
        <v>60</v>
      </c>
      <c r="D19" s="6">
        <v>757</v>
      </c>
      <c r="E19" s="6">
        <v>600</v>
      </c>
      <c r="F19" s="37">
        <v>291</v>
      </c>
      <c r="G19" s="38">
        <f t="shared" si="12"/>
        <v>48.5</v>
      </c>
      <c r="H19" s="17"/>
    </row>
    <row r="20" ht="22.350000000000001">
      <c r="A20" s="35">
        <v>12</v>
      </c>
      <c r="B20" s="14" t="s">
        <v>73</v>
      </c>
      <c r="C20" s="36" t="s">
        <v>60</v>
      </c>
      <c r="D20" s="6">
        <v>422</v>
      </c>
      <c r="E20" s="6">
        <v>100</v>
      </c>
      <c r="F20" s="37">
        <v>1007</v>
      </c>
      <c r="G20" s="38">
        <f t="shared" si="12"/>
        <v>1007</v>
      </c>
      <c r="H20" s="17"/>
    </row>
    <row r="21" ht="12">
      <c r="A21" s="35">
        <v>13</v>
      </c>
      <c r="B21" s="14" t="s">
        <v>74</v>
      </c>
      <c r="C21" s="36" t="s">
        <v>75</v>
      </c>
      <c r="D21" s="6">
        <v>1750</v>
      </c>
      <c r="E21" s="39">
        <v>1750</v>
      </c>
      <c r="F21" s="37">
        <v>1750</v>
      </c>
      <c r="G21" s="38">
        <f t="shared" si="12"/>
        <v>100</v>
      </c>
      <c r="H21" s="17"/>
    </row>
    <row r="22" ht="22.350000000000001">
      <c r="A22" s="35">
        <v>14</v>
      </c>
      <c r="B22" s="14" t="s">
        <v>76</v>
      </c>
      <c r="C22" s="41" t="s">
        <v>60</v>
      </c>
      <c r="D22" s="42">
        <v>360</v>
      </c>
      <c r="E22" s="41">
        <v>360</v>
      </c>
      <c r="F22" s="42">
        <v>360</v>
      </c>
      <c r="G22" s="43">
        <f t="shared" si="12"/>
        <v>100</v>
      </c>
      <c r="H22" s="17"/>
    </row>
    <row r="23" ht="32.799999999999997">
      <c r="A23" s="35">
        <v>15</v>
      </c>
      <c r="B23" s="14" t="s">
        <v>77</v>
      </c>
      <c r="C23" s="37" t="s">
        <v>78</v>
      </c>
      <c r="D23" s="44">
        <v>40</v>
      </c>
      <c r="E23" s="44">
        <v>40</v>
      </c>
      <c r="F23" s="44">
        <v>77</v>
      </c>
      <c r="G23" s="38">
        <f t="shared" si="12"/>
        <v>192.5</v>
      </c>
      <c r="H23" s="45"/>
    </row>
    <row r="24" ht="43.25">
      <c r="A24" s="17">
        <v>16</v>
      </c>
      <c r="B24" s="14" t="s">
        <v>79</v>
      </c>
      <c r="C24" s="37" t="s">
        <v>78</v>
      </c>
      <c r="D24" s="44">
        <v>45</v>
      </c>
      <c r="E24" s="44">
        <v>45</v>
      </c>
      <c r="F24" s="44">
        <v>49</v>
      </c>
      <c r="G24" s="46">
        <f t="shared" si="12"/>
        <v>108.888888888889</v>
      </c>
      <c r="H24" s="45"/>
    </row>
    <row r="25" ht="32.799999999999997">
      <c r="A25" s="35">
        <v>17</v>
      </c>
      <c r="B25" s="14" t="s">
        <v>80</v>
      </c>
      <c r="C25" s="37" t="s">
        <v>81</v>
      </c>
      <c r="D25" s="44">
        <v>0</v>
      </c>
      <c r="E25" s="44">
        <v>1000</v>
      </c>
      <c r="F25" s="44">
        <v>1000</v>
      </c>
      <c r="G25" s="38">
        <f t="shared" si="12"/>
        <v>100</v>
      </c>
      <c r="H25" s="45"/>
    </row>
    <row r="26" ht="53.700000000000003">
      <c r="A26" s="17">
        <v>18</v>
      </c>
      <c r="B26" s="14" t="s">
        <v>82</v>
      </c>
      <c r="C26" s="44" t="s">
        <v>83</v>
      </c>
      <c r="D26" s="44">
        <v>0</v>
      </c>
      <c r="E26" s="44">
        <v>8</v>
      </c>
      <c r="F26" s="44">
        <v>8</v>
      </c>
      <c r="G26" s="38">
        <f t="shared" si="12"/>
        <v>100</v>
      </c>
      <c r="H26" s="17"/>
    </row>
    <row r="27" ht="64.150000000000006">
      <c r="A27" s="17">
        <v>19</v>
      </c>
      <c r="B27" s="14" t="s">
        <v>84</v>
      </c>
      <c r="C27" s="44" t="s">
        <v>83</v>
      </c>
      <c r="D27" s="44">
        <v>24</v>
      </c>
      <c r="E27" s="44">
        <v>10</v>
      </c>
      <c r="F27" s="44">
        <v>10</v>
      </c>
      <c r="G27" s="38">
        <f t="shared" si="12"/>
        <v>100</v>
      </c>
      <c r="H27" s="17"/>
    </row>
    <row r="28" ht="32.799999999999997">
      <c r="A28" s="17">
        <v>20</v>
      </c>
      <c r="B28" s="14" t="s">
        <v>85</v>
      </c>
      <c r="C28" s="44" t="s">
        <v>78</v>
      </c>
      <c r="D28" s="44"/>
      <c r="E28" s="44">
        <v>2</v>
      </c>
      <c r="F28" s="44">
        <v>3</v>
      </c>
      <c r="G28" s="38">
        <f t="shared" si="12"/>
        <v>150</v>
      </c>
      <c r="H28" s="17"/>
    </row>
    <row r="29" ht="32.799999999999997">
      <c r="A29" s="17">
        <v>21</v>
      </c>
      <c r="B29" s="14" t="s">
        <v>86</v>
      </c>
      <c r="C29" s="44" t="s">
        <v>78</v>
      </c>
      <c r="D29" s="44"/>
      <c r="E29" s="44">
        <v>2</v>
      </c>
      <c r="F29" s="44">
        <v>23</v>
      </c>
      <c r="G29" s="38">
        <f t="shared" si="12"/>
        <v>1150</v>
      </c>
      <c r="H29" s="17"/>
    </row>
    <row r="30" ht="53.700000000000003">
      <c r="A30" s="17">
        <v>22</v>
      </c>
      <c r="B30" s="14" t="s">
        <v>87</v>
      </c>
      <c r="C30" s="44" t="s">
        <v>78</v>
      </c>
      <c r="D30" s="44"/>
      <c r="E30" s="44">
        <v>1</v>
      </c>
      <c r="F30" s="44">
        <v>0</v>
      </c>
      <c r="G30" s="38">
        <f t="shared" si="12"/>
        <v>0</v>
      </c>
      <c r="H30" s="6" t="s">
        <v>88</v>
      </c>
    </row>
    <row r="31" ht="32.799999999999997">
      <c r="A31" s="17">
        <v>23</v>
      </c>
      <c r="B31" s="14" t="s">
        <v>89</v>
      </c>
      <c r="C31" s="44" t="s">
        <v>90</v>
      </c>
      <c r="D31" s="44"/>
      <c r="E31" s="44">
        <v>0</v>
      </c>
      <c r="F31" s="44">
        <v>0</v>
      </c>
      <c r="G31" s="38">
        <v>0</v>
      </c>
      <c r="H31" s="17"/>
    </row>
    <row r="32" ht="43.25">
      <c r="A32" s="17">
        <v>24</v>
      </c>
      <c r="B32" s="14" t="s">
        <v>91</v>
      </c>
      <c r="C32" s="44" t="s">
        <v>90</v>
      </c>
      <c r="D32" s="44"/>
      <c r="E32" s="44">
        <v>0</v>
      </c>
      <c r="F32" s="44">
        <v>1</v>
      </c>
      <c r="G32" s="38">
        <v>100</v>
      </c>
      <c r="H32" s="6" t="s">
        <v>92</v>
      </c>
    </row>
    <row r="33" ht="32.799999999999997">
      <c r="A33" s="17">
        <v>25</v>
      </c>
      <c r="B33" s="14" t="s">
        <v>85</v>
      </c>
      <c r="C33" s="44" t="s">
        <v>78</v>
      </c>
      <c r="D33" s="44"/>
      <c r="E33" s="44">
        <v>2</v>
      </c>
      <c r="F33" s="44">
        <v>3</v>
      </c>
      <c r="G33" s="38">
        <f t="shared" si="12"/>
        <v>150</v>
      </c>
      <c r="H33" s="17"/>
    </row>
    <row r="34" ht="32.799999999999997">
      <c r="A34" s="17">
        <v>26</v>
      </c>
      <c r="B34" s="14" t="s">
        <v>86</v>
      </c>
      <c r="C34" s="44" t="s">
        <v>78</v>
      </c>
      <c r="D34" s="44"/>
      <c r="E34" s="44">
        <v>2</v>
      </c>
      <c r="F34" s="44">
        <v>23</v>
      </c>
      <c r="G34" s="38">
        <f t="shared" si="12"/>
        <v>1150</v>
      </c>
      <c r="H34" s="17"/>
    </row>
    <row r="35" ht="53.700000000000003">
      <c r="A35" s="17">
        <v>27</v>
      </c>
      <c r="B35" s="14" t="s">
        <v>87</v>
      </c>
      <c r="C35" s="44" t="s">
        <v>78</v>
      </c>
      <c r="D35" s="44"/>
      <c r="E35" s="44">
        <v>1</v>
      </c>
      <c r="F35" s="44">
        <v>0</v>
      </c>
      <c r="G35" s="38">
        <f t="shared" si="12"/>
        <v>0</v>
      </c>
      <c r="H35" s="6" t="s">
        <v>88</v>
      </c>
    </row>
    <row r="36" ht="32.799999999999997">
      <c r="A36" s="17">
        <v>28</v>
      </c>
      <c r="B36" s="14" t="s">
        <v>89</v>
      </c>
      <c r="C36" s="44" t="s">
        <v>90</v>
      </c>
      <c r="D36" s="44"/>
      <c r="E36" s="44">
        <v>0</v>
      </c>
      <c r="F36" s="44">
        <v>0</v>
      </c>
      <c r="G36" s="38">
        <v>0</v>
      </c>
      <c r="H36" s="17"/>
    </row>
    <row r="37" ht="43.25">
      <c r="A37" s="17">
        <v>29</v>
      </c>
      <c r="B37" s="14" t="s">
        <v>91</v>
      </c>
      <c r="C37" s="44" t="s">
        <v>90</v>
      </c>
      <c r="D37" s="44"/>
      <c r="E37" s="44">
        <v>0</v>
      </c>
      <c r="F37" s="44">
        <v>1</v>
      </c>
      <c r="G37" s="38">
        <v>100</v>
      </c>
      <c r="H37" s="6" t="s">
        <v>92</v>
      </c>
    </row>
    <row r="38" ht="12">
      <c r="F38" s="47" t="s">
        <v>93</v>
      </c>
      <c r="G38" s="48">
        <f>SUM(G9:G37)/A37</f>
        <v>204.08779067864899</v>
      </c>
    </row>
  </sheetData>
  <mergeCells count="8">
    <mergeCell ref="A3:H3"/>
    <mergeCell ref="A5:A7"/>
    <mergeCell ref="B5:B7"/>
    <mergeCell ref="C5:C7"/>
    <mergeCell ref="D5:G5"/>
    <mergeCell ref="H5:H7"/>
    <mergeCell ref="D6:D7"/>
    <mergeCell ref="E6:G6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view="normal" topLeftCell="A43" zoomScale="100" workbookViewId="0">
      <selection activeCell="F75" activeCellId="0" sqref="F75"/>
    </sheetView>
  </sheetViews>
  <sheetFormatPr defaultColWidth="9.1484375" defaultRowHeight="14.25" customHeight="1"/>
  <cols>
    <col customWidth="0" min="1" max="1" style="1" width="9.1400000000000006"/>
    <col customWidth="1" min="2" max="2" style="1" width="19.859999999999999"/>
    <col customWidth="0" min="3" max="16" style="1" width="9.1400000000000006"/>
    <col customWidth="1" min="17" max="17" style="1" width="18.859999999999999"/>
    <col customWidth="1" min="18" max="18" style="1" width="21"/>
    <col customWidth="0" min="19" max="16384" style="1" width="9.1400000000000006"/>
  </cols>
  <sheetData>
    <row r="3" ht="15" customHeight="1">
      <c r="A3" s="2" t="s">
        <v>94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17.25" customHeight="1">
      <c r="A4" s="2" t="s">
        <v>95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6" ht="15.75" customHeight="1">
      <c r="A6" s="2" t="s">
        <v>96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ht="14.25">
      <c r="B7" s="1" t="s">
        <v>97</v>
      </c>
      <c r="R7" s="32"/>
    </row>
    <row r="8" ht="60" customHeight="1">
      <c r="A8" s="33" t="s">
        <v>49</v>
      </c>
      <c r="B8" s="33" t="s">
        <v>98</v>
      </c>
      <c r="C8" s="33" t="s">
        <v>99</v>
      </c>
      <c r="D8" s="33" t="s">
        <v>100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 t="s">
        <v>101</v>
      </c>
      <c r="P8" s="33" t="s">
        <v>102</v>
      </c>
      <c r="Q8" s="49"/>
      <c r="R8" s="32" t="s">
        <v>97</v>
      </c>
    </row>
    <row r="9" ht="14.25">
      <c r="A9" s="33"/>
      <c r="B9" s="33"/>
      <c r="C9" s="33"/>
      <c r="D9" s="14" t="s">
        <v>103</v>
      </c>
      <c r="E9" s="14" t="s">
        <v>104</v>
      </c>
      <c r="F9" s="14" t="s">
        <v>105</v>
      </c>
      <c r="G9" s="14" t="s">
        <v>106</v>
      </c>
      <c r="H9" s="14" t="s">
        <v>107</v>
      </c>
      <c r="I9" s="14" t="s">
        <v>108</v>
      </c>
      <c r="J9" s="14" t="s">
        <v>109</v>
      </c>
      <c r="K9" s="14" t="s">
        <v>110</v>
      </c>
      <c r="L9" s="14" t="s">
        <v>111</v>
      </c>
      <c r="M9" s="14" t="s">
        <v>112</v>
      </c>
      <c r="N9" s="14" t="s">
        <v>113</v>
      </c>
      <c r="O9" s="33"/>
      <c r="P9" s="33"/>
      <c r="Q9" s="49"/>
    </row>
    <row r="10" ht="14.25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17">
        <v>14</v>
      </c>
      <c r="O10" s="17">
        <v>15</v>
      </c>
      <c r="P10" s="17"/>
      <c r="Q10" s="49"/>
    </row>
    <row r="11" ht="16.5" customHeight="1">
      <c r="A11" s="50">
        <v>1</v>
      </c>
      <c r="B11" s="51" t="s">
        <v>59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</row>
    <row r="12" ht="14.25">
      <c r="A12" s="50"/>
      <c r="B12" s="52" t="s">
        <v>114</v>
      </c>
      <c r="C12" s="53" t="s">
        <v>83</v>
      </c>
      <c r="D12" s="50">
        <v>25</v>
      </c>
      <c r="E12" s="50">
        <v>25</v>
      </c>
      <c r="F12" s="50">
        <v>25</v>
      </c>
      <c r="G12" s="50"/>
      <c r="H12" s="50"/>
      <c r="I12" s="50"/>
      <c r="J12" s="50"/>
      <c r="K12" s="50"/>
      <c r="L12" s="50"/>
      <c r="M12" s="50"/>
      <c r="N12" s="50"/>
      <c r="O12" s="50"/>
      <c r="P12" s="54"/>
    </row>
    <row r="13" ht="14.25">
      <c r="A13" s="50"/>
      <c r="B13" s="52" t="s">
        <v>115</v>
      </c>
      <c r="C13" s="55" t="s">
        <v>83</v>
      </c>
      <c r="D13" s="50">
        <v>25</v>
      </c>
      <c r="E13" s="50">
        <v>25</v>
      </c>
      <c r="F13" s="50">
        <v>25</v>
      </c>
      <c r="G13" s="56"/>
      <c r="H13" s="56"/>
      <c r="I13" s="56"/>
      <c r="J13" s="56"/>
      <c r="K13" s="56"/>
      <c r="L13" s="56"/>
      <c r="M13" s="56"/>
      <c r="N13" s="56"/>
      <c r="O13" s="50"/>
      <c r="P13" s="57" t="e">
        <f>O13/O12*100</f>
        <v>#DIV/0!</v>
      </c>
    </row>
    <row r="14" ht="15" customHeight="1">
      <c r="A14" s="50">
        <v>2</v>
      </c>
      <c r="B14" s="58" t="s">
        <v>116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ht="14.25">
      <c r="A15" s="50"/>
      <c r="B15" s="52" t="s">
        <v>114</v>
      </c>
      <c r="C15" s="53" t="s">
        <v>83</v>
      </c>
      <c r="D15" s="50">
        <v>115</v>
      </c>
      <c r="E15" s="50">
        <v>115</v>
      </c>
      <c r="F15" s="50">
        <v>115</v>
      </c>
      <c r="G15" s="50"/>
      <c r="H15" s="50"/>
      <c r="I15" s="50"/>
      <c r="J15" s="50"/>
      <c r="K15" s="50"/>
      <c r="L15" s="50"/>
      <c r="M15" s="50"/>
      <c r="N15" s="50"/>
      <c r="O15" s="50"/>
      <c r="P15" s="54"/>
    </row>
    <row r="16" ht="14.25">
      <c r="A16" s="50"/>
      <c r="B16" s="52" t="s">
        <v>115</v>
      </c>
      <c r="C16" s="55" t="s">
        <v>83</v>
      </c>
      <c r="D16" s="56">
        <v>115</v>
      </c>
      <c r="E16" s="56">
        <v>115</v>
      </c>
      <c r="F16" s="56">
        <v>115</v>
      </c>
      <c r="G16" s="56"/>
      <c r="H16" s="56"/>
      <c r="I16" s="56"/>
      <c r="J16" s="56"/>
      <c r="K16" s="56"/>
      <c r="L16" s="56"/>
      <c r="M16" s="56"/>
      <c r="N16" s="56"/>
      <c r="O16" s="56"/>
      <c r="P16" s="57" t="e">
        <f>O16/O15*100</f>
        <v>#DIV/0!</v>
      </c>
    </row>
    <row r="17" ht="15" customHeight="1">
      <c r="A17" s="50">
        <v>3</v>
      </c>
      <c r="B17" s="58" t="s">
        <v>64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</row>
    <row r="18" ht="14.25">
      <c r="A18" s="50"/>
      <c r="B18" s="52" t="s">
        <v>114</v>
      </c>
      <c r="C18" s="53" t="s">
        <v>83</v>
      </c>
      <c r="D18" s="59">
        <v>15</v>
      </c>
      <c r="E18" s="50">
        <v>15</v>
      </c>
      <c r="F18" s="50">
        <v>15</v>
      </c>
      <c r="G18" s="50"/>
      <c r="H18" s="50"/>
      <c r="I18" s="50"/>
      <c r="J18" s="50"/>
      <c r="K18" s="50"/>
      <c r="L18" s="50"/>
      <c r="M18" s="50"/>
      <c r="N18" s="50"/>
      <c r="O18" s="50"/>
      <c r="P18" s="54"/>
    </row>
    <row r="19" ht="14.25">
      <c r="A19" s="50"/>
      <c r="B19" s="52" t="s">
        <v>115</v>
      </c>
      <c r="C19" s="55" t="s">
        <v>83</v>
      </c>
      <c r="D19" s="59">
        <v>15</v>
      </c>
      <c r="E19" s="50">
        <v>15</v>
      </c>
      <c r="F19" s="50">
        <v>15</v>
      </c>
      <c r="G19" s="50"/>
      <c r="H19" s="50"/>
      <c r="I19" s="50"/>
      <c r="J19" s="50"/>
      <c r="K19" s="50"/>
      <c r="L19" s="50"/>
      <c r="M19" s="50"/>
      <c r="N19" s="50"/>
      <c r="O19" s="50"/>
      <c r="P19" s="57" t="e">
        <f>O19/O18*100</f>
        <v>#DIV/0!</v>
      </c>
    </row>
    <row r="20" ht="15" customHeight="1">
      <c r="A20" s="50">
        <v>4</v>
      </c>
      <c r="B20" s="58" t="s">
        <v>65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</row>
    <row r="21" ht="14.25">
      <c r="A21" s="50"/>
      <c r="B21" s="52" t="s">
        <v>114</v>
      </c>
      <c r="C21" s="53" t="s">
        <v>83</v>
      </c>
      <c r="D21" s="59">
        <v>16</v>
      </c>
      <c r="E21" s="50">
        <v>17</v>
      </c>
      <c r="F21" s="50">
        <v>17</v>
      </c>
      <c r="G21" s="50"/>
      <c r="H21" s="50"/>
      <c r="I21" s="50"/>
      <c r="J21" s="50"/>
      <c r="K21" s="50"/>
      <c r="L21" s="50"/>
      <c r="M21" s="50"/>
      <c r="N21" s="50"/>
      <c r="O21" s="50"/>
      <c r="P21" s="54"/>
    </row>
    <row r="22" ht="14.25">
      <c r="A22" s="50"/>
      <c r="B22" s="52" t="s">
        <v>115</v>
      </c>
      <c r="C22" s="55" t="s">
        <v>83</v>
      </c>
      <c r="D22" s="59">
        <v>16</v>
      </c>
      <c r="E22" s="50">
        <v>17</v>
      </c>
      <c r="F22" s="50">
        <v>17</v>
      </c>
      <c r="G22" s="50"/>
      <c r="H22" s="50"/>
      <c r="I22" s="50"/>
      <c r="J22" s="50"/>
      <c r="K22" s="50"/>
      <c r="L22" s="50"/>
      <c r="M22" s="50"/>
      <c r="N22" s="50"/>
      <c r="O22" s="50"/>
      <c r="P22" s="57" t="e">
        <f>O22/O21*100</f>
        <v>#DIV/0!</v>
      </c>
    </row>
    <row r="23" ht="14.25" customHeight="1">
      <c r="A23" s="50">
        <v>5</v>
      </c>
      <c r="B23" s="58" t="s">
        <v>117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  <row r="24" ht="12.75" customHeight="1">
      <c r="A24" s="50"/>
      <c r="B24" s="52" t="s">
        <v>118</v>
      </c>
      <c r="C24" s="53" t="s">
        <v>83</v>
      </c>
      <c r="D24" s="59">
        <v>800</v>
      </c>
      <c r="E24" s="50">
        <v>800</v>
      </c>
      <c r="F24" s="50">
        <v>800</v>
      </c>
      <c r="G24" s="50"/>
      <c r="H24" s="50"/>
      <c r="I24" s="50"/>
      <c r="J24" s="50"/>
      <c r="K24" s="50"/>
      <c r="L24" s="50"/>
      <c r="M24" s="50"/>
      <c r="N24" s="50"/>
      <c r="O24" s="50"/>
      <c r="P24" s="54"/>
    </row>
    <row r="25" ht="14.25">
      <c r="A25" s="50"/>
      <c r="B25" s="52" t="s">
        <v>115</v>
      </c>
      <c r="C25" s="55" t="s">
        <v>83</v>
      </c>
      <c r="D25" s="59">
        <v>809</v>
      </c>
      <c r="E25" s="59">
        <v>809</v>
      </c>
      <c r="F25" s="59">
        <v>809</v>
      </c>
      <c r="G25" s="59"/>
      <c r="H25" s="59"/>
      <c r="I25" s="59"/>
      <c r="J25" s="59"/>
      <c r="K25" s="59"/>
      <c r="L25" s="59"/>
      <c r="M25" s="59"/>
      <c r="N25" s="59"/>
      <c r="O25" s="59"/>
      <c r="P25" s="57" t="e">
        <f>O25/O24*100</f>
        <v>#DIV/0!</v>
      </c>
    </row>
    <row r="26" ht="14.25">
      <c r="A26" s="50">
        <v>6</v>
      </c>
      <c r="B26" s="60" t="s">
        <v>67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</row>
    <row r="27" ht="14.25">
      <c r="A27" s="50"/>
      <c r="B27" s="52" t="s">
        <v>114</v>
      </c>
      <c r="C27" s="53" t="s">
        <v>83</v>
      </c>
      <c r="D27" s="59">
        <v>0</v>
      </c>
      <c r="E27" s="50">
        <v>0</v>
      </c>
      <c r="F27" s="50">
        <v>0</v>
      </c>
      <c r="G27" s="50"/>
      <c r="H27" s="50"/>
      <c r="I27" s="50"/>
      <c r="J27" s="50"/>
      <c r="K27" s="50"/>
      <c r="L27" s="50"/>
      <c r="M27" s="50"/>
      <c r="N27" s="50"/>
      <c r="O27" s="50"/>
      <c r="P27" s="54"/>
    </row>
    <row r="28" ht="15" customHeight="1">
      <c r="A28" s="50"/>
      <c r="B28" s="52" t="s">
        <v>115</v>
      </c>
      <c r="C28" s="55" t="s">
        <v>83</v>
      </c>
      <c r="D28" s="59">
        <v>0</v>
      </c>
      <c r="E28" s="59">
        <v>0</v>
      </c>
      <c r="F28" s="59">
        <v>0</v>
      </c>
      <c r="G28" s="50"/>
      <c r="H28" s="50"/>
      <c r="I28" s="50"/>
      <c r="J28" s="50"/>
      <c r="K28" s="50"/>
      <c r="L28" s="50"/>
      <c r="M28" s="50"/>
      <c r="N28" s="50"/>
      <c r="O28" s="50"/>
      <c r="P28" s="57" t="e">
        <f>O28/O27*100</f>
        <v>#DIV/0!</v>
      </c>
    </row>
    <row r="29" ht="14.25">
      <c r="A29" s="50">
        <v>7</v>
      </c>
      <c r="B29" s="60" t="s">
        <v>69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</row>
    <row r="30" ht="14.25">
      <c r="A30" s="50"/>
      <c r="B30" s="52" t="s">
        <v>114</v>
      </c>
      <c r="C30" s="56" t="s">
        <v>119</v>
      </c>
      <c r="D30" s="61">
        <v>1971000</v>
      </c>
      <c r="E30" s="61">
        <v>1971000</v>
      </c>
      <c r="F30" s="61">
        <v>1971000</v>
      </c>
      <c r="G30" s="61"/>
      <c r="H30" s="61"/>
      <c r="I30" s="61"/>
      <c r="J30" s="61"/>
      <c r="K30" s="61"/>
      <c r="L30" s="61"/>
      <c r="M30" s="61"/>
      <c r="N30" s="61"/>
      <c r="O30" s="61"/>
      <c r="P30" s="54"/>
    </row>
    <row r="31" ht="14.25">
      <c r="A31" s="50"/>
      <c r="B31" s="52" t="s">
        <v>115</v>
      </c>
      <c r="C31" s="56" t="s">
        <v>119</v>
      </c>
      <c r="D31" s="62">
        <v>1971000</v>
      </c>
      <c r="E31" s="61">
        <v>1971000</v>
      </c>
      <c r="F31" s="62">
        <v>1971000</v>
      </c>
      <c r="G31" s="61"/>
      <c r="H31" s="62"/>
      <c r="I31" s="61"/>
      <c r="J31" s="62"/>
      <c r="K31" s="61"/>
      <c r="L31" s="62"/>
      <c r="M31" s="61"/>
      <c r="N31" s="62"/>
      <c r="O31" s="61"/>
      <c r="P31" s="57" t="e">
        <f>O31/O30*100</f>
        <v>#DIV/0!</v>
      </c>
    </row>
    <row r="32" ht="14.25">
      <c r="A32" s="50">
        <v>8</v>
      </c>
      <c r="B32" s="60" t="s">
        <v>68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</row>
    <row r="33" ht="14.25">
      <c r="A33" s="50"/>
      <c r="B33" s="52" t="s">
        <v>114</v>
      </c>
      <c r="C33" s="63" t="s">
        <v>83</v>
      </c>
      <c r="D33" s="59">
        <v>0</v>
      </c>
      <c r="E33" s="59">
        <v>0</v>
      </c>
      <c r="F33" s="59">
        <v>0</v>
      </c>
      <c r="G33" s="50"/>
      <c r="H33" s="50"/>
      <c r="I33" s="50"/>
      <c r="J33" s="50"/>
      <c r="K33" s="50"/>
      <c r="L33" s="50"/>
      <c r="M33" s="50"/>
      <c r="N33" s="50"/>
      <c r="O33" s="64"/>
      <c r="P33" s="54"/>
    </row>
    <row r="34" ht="14.25">
      <c r="A34" s="50"/>
      <c r="B34" s="52" t="s">
        <v>115</v>
      </c>
      <c r="C34" s="53" t="s">
        <v>83</v>
      </c>
      <c r="D34" s="56">
        <v>0</v>
      </c>
      <c r="E34" s="56">
        <v>0</v>
      </c>
      <c r="F34" s="56">
        <v>0</v>
      </c>
      <c r="G34" s="54"/>
      <c r="H34" s="54"/>
      <c r="I34" s="54"/>
      <c r="J34" s="54"/>
      <c r="K34" s="54"/>
      <c r="L34" s="54"/>
      <c r="M34" s="54"/>
      <c r="N34" s="54"/>
      <c r="O34" s="64"/>
      <c r="P34" s="57" t="e">
        <f>O34/O33*100</f>
        <v>#DIV/0!</v>
      </c>
    </row>
    <row r="35" ht="14.25">
      <c r="A35" s="50">
        <v>9</v>
      </c>
      <c r="B35" s="60" t="s">
        <v>71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</row>
    <row r="36" ht="14.25">
      <c r="A36" s="50"/>
      <c r="B36" s="52" t="s">
        <v>114</v>
      </c>
      <c r="C36" s="63" t="s">
        <v>83</v>
      </c>
      <c r="D36" s="59">
        <v>100</v>
      </c>
      <c r="E36" s="50">
        <v>100</v>
      </c>
      <c r="F36" s="50">
        <v>150</v>
      </c>
      <c r="G36" s="50"/>
      <c r="H36" s="50"/>
      <c r="I36" s="50"/>
      <c r="J36" s="50"/>
      <c r="K36" s="50"/>
      <c r="L36" s="50"/>
      <c r="M36" s="50"/>
      <c r="N36" s="50"/>
      <c r="O36" s="50"/>
      <c r="P36" s="54"/>
    </row>
    <row r="37" ht="14.25">
      <c r="A37" s="50"/>
      <c r="B37" s="52" t="s">
        <v>115</v>
      </c>
      <c r="C37" s="65" t="s">
        <v>83</v>
      </c>
      <c r="D37" s="59">
        <v>100</v>
      </c>
      <c r="E37" s="50">
        <v>100</v>
      </c>
      <c r="F37" s="50">
        <v>150</v>
      </c>
      <c r="G37" s="50"/>
      <c r="H37" s="50"/>
      <c r="I37" s="50"/>
      <c r="J37" s="50"/>
      <c r="K37" s="50"/>
      <c r="L37" s="50"/>
      <c r="M37" s="50"/>
      <c r="N37" s="50"/>
      <c r="O37" s="50"/>
      <c r="P37" s="66" t="e">
        <f>O37/O36*100</f>
        <v>#DIV/0!</v>
      </c>
    </row>
    <row r="38" ht="14.25">
      <c r="A38" s="50">
        <v>10</v>
      </c>
      <c r="B38" s="60" t="s">
        <v>72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</row>
    <row r="39" ht="14.25">
      <c r="A39" s="50"/>
      <c r="B39" s="52" t="s">
        <v>114</v>
      </c>
      <c r="C39" s="63" t="s">
        <v>83</v>
      </c>
      <c r="D39" s="59">
        <v>50</v>
      </c>
      <c r="E39" s="50">
        <v>100</v>
      </c>
      <c r="F39" s="50">
        <v>150</v>
      </c>
      <c r="G39" s="50"/>
      <c r="H39" s="50"/>
      <c r="I39" s="50"/>
      <c r="J39" s="50"/>
      <c r="K39" s="50"/>
      <c r="L39" s="50"/>
      <c r="M39" s="50"/>
      <c r="N39" s="50"/>
      <c r="O39" s="50"/>
      <c r="P39" s="54"/>
    </row>
    <row r="40" ht="14.25">
      <c r="A40" s="50"/>
      <c r="B40" s="52" t="s">
        <v>115</v>
      </c>
      <c r="C40" s="65" t="s">
        <v>83</v>
      </c>
      <c r="D40" s="56">
        <v>50</v>
      </c>
      <c r="E40" s="56">
        <v>100</v>
      </c>
      <c r="F40" s="56">
        <v>150</v>
      </c>
      <c r="G40" s="54"/>
      <c r="H40" s="54"/>
      <c r="I40" s="54"/>
      <c r="J40" s="54"/>
      <c r="K40" s="54"/>
      <c r="L40" s="54"/>
      <c r="M40" s="54"/>
      <c r="N40" s="54"/>
      <c r="O40" s="56"/>
      <c r="P40" s="57" t="e">
        <f>O40/O39*100</f>
        <v>#DIV/0!</v>
      </c>
    </row>
    <row r="41" ht="14.25">
      <c r="A41" s="50">
        <v>11</v>
      </c>
      <c r="B41" s="60" t="s">
        <v>73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</row>
    <row r="42" ht="14.25">
      <c r="A42" s="50"/>
      <c r="B42" s="52" t="s">
        <v>114</v>
      </c>
      <c r="C42" s="63" t="s">
        <v>83</v>
      </c>
      <c r="D42" s="50">
        <v>0</v>
      </c>
      <c r="E42" s="50">
        <v>0</v>
      </c>
      <c r="F42" s="50">
        <v>0</v>
      </c>
      <c r="G42" s="50"/>
      <c r="H42" s="50"/>
      <c r="I42" s="50"/>
      <c r="J42" s="50"/>
      <c r="K42" s="50"/>
      <c r="L42" s="50"/>
      <c r="M42" s="50"/>
      <c r="N42" s="50"/>
      <c r="O42" s="50"/>
      <c r="P42" s="54"/>
    </row>
    <row r="43" ht="14.25">
      <c r="A43" s="50"/>
      <c r="B43" s="52" t="s">
        <v>115</v>
      </c>
      <c r="C43" s="65" t="s">
        <v>83</v>
      </c>
      <c r="D43" s="56">
        <v>0</v>
      </c>
      <c r="E43" s="56">
        <v>0</v>
      </c>
      <c r="F43" s="56">
        <v>0</v>
      </c>
      <c r="G43" s="56"/>
      <c r="H43" s="54"/>
      <c r="I43" s="54"/>
      <c r="J43" s="54"/>
      <c r="K43" s="54"/>
      <c r="L43" s="54"/>
      <c r="M43" s="54"/>
      <c r="N43" s="54"/>
      <c r="O43" s="56"/>
      <c r="P43" s="57" t="e">
        <f>O43/O42*100</f>
        <v>#DIV/0!</v>
      </c>
    </row>
    <row r="44" ht="14.25">
      <c r="A44" s="50">
        <v>12</v>
      </c>
      <c r="B44" s="60" t="s">
        <v>74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ht="14.25">
      <c r="A45" s="50"/>
      <c r="B45" s="52" t="s">
        <v>114</v>
      </c>
      <c r="C45" s="55" t="s">
        <v>75</v>
      </c>
      <c r="D45" s="56">
        <v>140</v>
      </c>
      <c r="E45" s="56">
        <v>140</v>
      </c>
      <c r="F45" s="56">
        <v>140</v>
      </c>
      <c r="G45" s="56"/>
      <c r="H45" s="56"/>
      <c r="I45" s="56"/>
      <c r="J45" s="56"/>
      <c r="K45" s="56"/>
      <c r="L45" s="56"/>
      <c r="M45" s="56"/>
      <c r="N45" s="56"/>
      <c r="O45" s="56"/>
      <c r="P45" s="54"/>
    </row>
    <row r="46" ht="14.25">
      <c r="A46" s="50"/>
      <c r="B46" s="52" t="s">
        <v>115</v>
      </c>
      <c r="C46" s="55" t="s">
        <v>75</v>
      </c>
      <c r="D46" s="59">
        <v>152</v>
      </c>
      <c r="E46" s="59">
        <v>123</v>
      </c>
      <c r="F46" s="59">
        <v>149</v>
      </c>
      <c r="G46" s="59"/>
      <c r="H46" s="59"/>
      <c r="I46" s="59"/>
      <c r="J46" s="59"/>
      <c r="K46" s="59"/>
      <c r="L46" s="59"/>
      <c r="M46" s="59"/>
      <c r="N46" s="59"/>
      <c r="O46" s="50"/>
      <c r="P46" s="57" t="e">
        <f>O46/O45*100</f>
        <v>#DIV/0!</v>
      </c>
    </row>
    <row r="47" ht="14.25">
      <c r="A47" s="50">
        <v>13</v>
      </c>
      <c r="B47" s="60" t="s">
        <v>76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ht="14.25">
      <c r="A48" s="50"/>
      <c r="B48" s="52" t="s">
        <v>114</v>
      </c>
      <c r="C48" s="67" t="s">
        <v>90</v>
      </c>
      <c r="D48" s="59">
        <v>30</v>
      </c>
      <c r="E48" s="50">
        <v>30</v>
      </c>
      <c r="F48" s="50">
        <v>30</v>
      </c>
      <c r="G48" s="50"/>
      <c r="H48" s="50"/>
      <c r="I48" s="50"/>
      <c r="J48" s="50"/>
      <c r="K48" s="50"/>
      <c r="L48" s="50"/>
      <c r="M48" s="50"/>
      <c r="N48" s="50"/>
      <c r="O48" s="50"/>
      <c r="P48" s="54"/>
    </row>
    <row r="49" ht="14.25">
      <c r="A49" s="50"/>
      <c r="B49" s="52" t="s">
        <v>115</v>
      </c>
      <c r="C49" s="59" t="s">
        <v>90</v>
      </c>
      <c r="D49" s="59">
        <v>30</v>
      </c>
      <c r="E49" s="59">
        <v>30</v>
      </c>
      <c r="F49" s="59">
        <v>30</v>
      </c>
      <c r="G49" s="59"/>
      <c r="H49" s="59"/>
      <c r="I49" s="59"/>
      <c r="J49" s="59"/>
      <c r="K49" s="59"/>
      <c r="L49" s="59"/>
      <c r="M49" s="59"/>
      <c r="N49" s="59"/>
      <c r="O49" s="56"/>
      <c r="P49" s="57" t="e">
        <f>O49/O48*100</f>
        <v>#DIV/0!</v>
      </c>
    </row>
    <row r="50" ht="15" customHeight="1">
      <c r="A50" s="50">
        <v>14</v>
      </c>
      <c r="B50" s="58" t="s">
        <v>120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</row>
    <row r="51" ht="14.25">
      <c r="A51" s="50"/>
      <c r="B51" s="52" t="s">
        <v>114</v>
      </c>
      <c r="C51" s="59" t="s">
        <v>90</v>
      </c>
      <c r="D51" s="50">
        <v>26297</v>
      </c>
      <c r="E51" s="50">
        <v>26297</v>
      </c>
      <c r="F51" s="50">
        <v>26297</v>
      </c>
      <c r="G51" s="50"/>
      <c r="H51" s="50"/>
      <c r="I51" s="50"/>
      <c r="J51" s="50"/>
      <c r="K51" s="50"/>
      <c r="L51" s="50"/>
      <c r="M51" s="50"/>
      <c r="N51" s="50"/>
      <c r="O51" s="68"/>
      <c r="P51" s="54"/>
    </row>
    <row r="52" ht="14.25">
      <c r="A52" s="50"/>
      <c r="B52" s="52" t="s">
        <v>115</v>
      </c>
      <c r="C52" s="59" t="s">
        <v>90</v>
      </c>
      <c r="D52" s="50">
        <v>26297</v>
      </c>
      <c r="E52" s="50">
        <v>26297</v>
      </c>
      <c r="F52" s="50">
        <v>26297</v>
      </c>
      <c r="G52" s="50"/>
      <c r="H52" s="50"/>
      <c r="I52" s="50"/>
      <c r="J52" s="50"/>
      <c r="K52" s="50"/>
      <c r="L52" s="50"/>
      <c r="M52" s="50"/>
      <c r="N52" s="50"/>
      <c r="O52" s="50"/>
      <c r="P52" s="57" t="e">
        <f>O52/O51*100</f>
        <v>#DIV/0!</v>
      </c>
    </row>
    <row r="53" ht="15" customHeight="1">
      <c r="A53" s="50">
        <v>15</v>
      </c>
      <c r="B53" s="51" t="s">
        <v>121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</row>
    <row r="54" ht="14.25">
      <c r="A54" s="50"/>
      <c r="B54" s="52" t="s">
        <v>114</v>
      </c>
      <c r="C54" s="55" t="s">
        <v>83</v>
      </c>
      <c r="D54" s="56">
        <v>0</v>
      </c>
      <c r="E54" s="56">
        <v>0</v>
      </c>
      <c r="F54" s="56">
        <v>0</v>
      </c>
      <c r="G54" s="56"/>
      <c r="H54" s="56"/>
      <c r="I54" s="56"/>
      <c r="J54" s="56"/>
      <c r="K54" s="56"/>
      <c r="L54" s="56"/>
      <c r="M54" s="56"/>
      <c r="N54" s="56"/>
      <c r="O54" s="56"/>
      <c r="P54" s="54"/>
    </row>
    <row r="55" ht="14.25">
      <c r="A55" s="50"/>
      <c r="B55" s="52" t="s">
        <v>115</v>
      </c>
      <c r="C55" s="55" t="s">
        <v>83</v>
      </c>
      <c r="D55" s="56">
        <v>0</v>
      </c>
      <c r="E55" s="56">
        <v>0</v>
      </c>
      <c r="F55" s="56">
        <v>0</v>
      </c>
      <c r="G55" s="56"/>
      <c r="H55" s="56"/>
      <c r="I55" s="56"/>
      <c r="J55" s="56"/>
      <c r="K55" s="56"/>
      <c r="L55" s="56"/>
      <c r="M55" s="56"/>
      <c r="N55" s="56"/>
      <c r="O55" s="56"/>
      <c r="P55" s="57" t="e">
        <f>O55/O54*100</f>
        <v>#DIV/0!</v>
      </c>
    </row>
    <row r="56" ht="15" customHeight="1">
      <c r="A56" s="50">
        <v>16</v>
      </c>
      <c r="B56" s="51" t="s">
        <v>122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</row>
    <row r="57" ht="14.25">
      <c r="A57" s="50"/>
      <c r="B57" s="52" t="s">
        <v>114</v>
      </c>
      <c r="C57" s="59" t="s">
        <v>83</v>
      </c>
      <c r="D57" s="59">
        <v>0</v>
      </c>
      <c r="E57" s="69">
        <v>0</v>
      </c>
      <c r="F57" s="69">
        <v>0</v>
      </c>
      <c r="G57" s="69"/>
      <c r="H57" s="69"/>
      <c r="I57" s="69"/>
      <c r="J57" s="69"/>
      <c r="K57" s="69"/>
      <c r="L57" s="69"/>
      <c r="M57" s="69"/>
      <c r="N57" s="69"/>
      <c r="O57" s="69"/>
      <c r="P57" s="70"/>
    </row>
    <row r="58" ht="14.25">
      <c r="A58" s="50"/>
      <c r="B58" s="52" t="s">
        <v>115</v>
      </c>
      <c r="C58" s="59" t="s">
        <v>83</v>
      </c>
      <c r="D58" s="59">
        <v>0</v>
      </c>
      <c r="E58" s="69">
        <v>0</v>
      </c>
      <c r="F58" s="69">
        <v>0</v>
      </c>
      <c r="G58" s="69"/>
      <c r="H58" s="69"/>
      <c r="I58" s="69"/>
      <c r="J58" s="69"/>
      <c r="K58" s="69"/>
      <c r="L58" s="69"/>
      <c r="M58" s="69"/>
      <c r="N58" s="69"/>
      <c r="O58" s="69"/>
      <c r="P58" s="57" t="e">
        <f>O58/O57*100</f>
        <v>#DIV/0!</v>
      </c>
    </row>
    <row r="59" ht="14.25">
      <c r="A59" s="50">
        <v>17</v>
      </c>
      <c r="B59" s="71" t="s">
        <v>123</v>
      </c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</row>
    <row r="60" ht="14.25">
      <c r="A60" s="50"/>
      <c r="B60" s="52" t="s">
        <v>114</v>
      </c>
      <c r="C60" s="56" t="s">
        <v>81</v>
      </c>
      <c r="D60" s="50">
        <v>251068.20000000001</v>
      </c>
      <c r="E60" s="50">
        <v>251068.20000000001</v>
      </c>
      <c r="F60" s="50">
        <v>251068.20000000001</v>
      </c>
      <c r="G60" s="54"/>
      <c r="H60" s="54"/>
      <c r="I60" s="54"/>
      <c r="J60" s="54"/>
      <c r="K60" s="54"/>
      <c r="L60" s="54"/>
      <c r="M60" s="54"/>
      <c r="N60" s="54"/>
      <c r="O60" s="54"/>
      <c r="P60" s="70"/>
    </row>
    <row r="61" ht="14.25">
      <c r="A61" s="50"/>
      <c r="B61" s="52" t="s">
        <v>115</v>
      </c>
      <c r="C61" s="56" t="s">
        <v>81</v>
      </c>
      <c r="D61" s="50">
        <v>167842.70000000001</v>
      </c>
      <c r="E61" s="50">
        <v>167842.70000000001</v>
      </c>
      <c r="F61" s="50">
        <v>167842.70000000001</v>
      </c>
      <c r="G61" s="54"/>
      <c r="H61" s="54"/>
      <c r="I61" s="54"/>
      <c r="J61" s="54"/>
      <c r="K61" s="54"/>
      <c r="L61" s="54"/>
      <c r="M61" s="54"/>
      <c r="N61" s="54"/>
      <c r="O61" s="54"/>
      <c r="P61" s="57" t="e">
        <f>O61/O60*100</f>
        <v>#DIV/0!</v>
      </c>
    </row>
    <row r="62" ht="14.25" customHeight="1">
      <c r="A62" s="72">
        <v>18</v>
      </c>
      <c r="B62" s="73" t="s">
        <v>124</v>
      </c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4"/>
    </row>
    <row r="63" ht="14.25">
      <c r="A63" s="50"/>
      <c r="B63" s="52" t="s">
        <v>114</v>
      </c>
      <c r="C63" s="59" t="s">
        <v>83</v>
      </c>
      <c r="D63" s="50">
        <v>0</v>
      </c>
      <c r="E63" s="50">
        <v>0</v>
      </c>
      <c r="F63" s="50">
        <v>0</v>
      </c>
      <c r="G63" s="54"/>
      <c r="H63" s="54"/>
      <c r="I63" s="54"/>
      <c r="J63" s="54"/>
      <c r="K63" s="54"/>
      <c r="L63" s="54"/>
      <c r="M63" s="54"/>
      <c r="N63" s="54"/>
      <c r="O63" s="54"/>
      <c r="P63" s="70"/>
    </row>
    <row r="64" ht="14.25">
      <c r="A64" s="75"/>
      <c r="B64" s="52" t="s">
        <v>115</v>
      </c>
      <c r="C64" s="67" t="s">
        <v>83</v>
      </c>
      <c r="D64" s="50">
        <v>0</v>
      </c>
      <c r="E64" s="68">
        <v>0</v>
      </c>
      <c r="F64" s="50">
        <v>0</v>
      </c>
      <c r="G64" s="76"/>
      <c r="H64" s="54"/>
      <c r="I64" s="76"/>
      <c r="J64" s="54"/>
      <c r="K64" s="76"/>
      <c r="L64" s="54"/>
      <c r="M64" s="76"/>
      <c r="N64" s="54"/>
      <c r="O64" s="76"/>
      <c r="P64" s="57" t="e">
        <f>O64/O63*100</f>
        <v>#DIV/0!</v>
      </c>
    </row>
    <row r="65" ht="15" customHeight="1">
      <c r="A65" s="72">
        <v>19</v>
      </c>
      <c r="B65" s="77" t="s">
        <v>86</v>
      </c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9"/>
    </row>
    <row r="66" ht="14.25">
      <c r="A66" s="50"/>
      <c r="B66" s="52" t="s">
        <v>114</v>
      </c>
      <c r="C66" s="67" t="s">
        <v>83</v>
      </c>
      <c r="D66" s="50">
        <v>0</v>
      </c>
      <c r="E66" s="68">
        <v>0</v>
      </c>
      <c r="F66" s="50">
        <v>0</v>
      </c>
      <c r="G66" s="76"/>
      <c r="H66" s="54"/>
      <c r="I66" s="76"/>
      <c r="J66" s="54"/>
      <c r="K66" s="76"/>
      <c r="L66" s="54"/>
      <c r="M66" s="76"/>
      <c r="N66" s="54"/>
      <c r="O66" s="76"/>
      <c r="P66" s="70"/>
    </row>
    <row r="67" ht="14.25">
      <c r="A67" s="75"/>
      <c r="B67" s="52" t="s">
        <v>115</v>
      </c>
      <c r="C67" s="59" t="s">
        <v>83</v>
      </c>
      <c r="D67" s="68">
        <v>0</v>
      </c>
      <c r="E67" s="50">
        <v>0</v>
      </c>
      <c r="F67" s="68">
        <v>0</v>
      </c>
      <c r="G67" s="54"/>
      <c r="H67" s="76"/>
      <c r="I67" s="54"/>
      <c r="J67" s="76"/>
      <c r="K67" s="54"/>
      <c r="L67" s="76"/>
      <c r="M67" s="54"/>
      <c r="N67" s="76"/>
      <c r="O67" s="54"/>
      <c r="P67" s="57" t="e">
        <f>O67/O66*100</f>
        <v>#DIV/0!</v>
      </c>
    </row>
    <row r="68" ht="15" customHeight="1">
      <c r="A68" s="72">
        <v>20</v>
      </c>
      <c r="B68" s="77" t="s">
        <v>125</v>
      </c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9"/>
    </row>
    <row r="69" ht="14.25">
      <c r="A69" s="50"/>
      <c r="B69" s="52" t="s">
        <v>114</v>
      </c>
      <c r="C69" s="67" t="s">
        <v>83</v>
      </c>
      <c r="D69" s="50">
        <v>0</v>
      </c>
      <c r="E69" s="68">
        <v>0</v>
      </c>
      <c r="F69" s="50">
        <v>0</v>
      </c>
      <c r="G69" s="76"/>
      <c r="H69" s="54"/>
      <c r="I69" s="76"/>
      <c r="J69" s="54"/>
      <c r="K69" s="76"/>
      <c r="L69" s="54"/>
      <c r="M69" s="76"/>
      <c r="N69" s="54"/>
      <c r="O69" s="76"/>
      <c r="P69" s="70"/>
    </row>
    <row r="70" ht="14.25">
      <c r="A70" s="75"/>
      <c r="B70" s="52" t="s">
        <v>115</v>
      </c>
      <c r="C70" s="59" t="s">
        <v>83</v>
      </c>
      <c r="D70" s="68">
        <v>0</v>
      </c>
      <c r="E70" s="50">
        <v>0</v>
      </c>
      <c r="F70" s="68">
        <v>0</v>
      </c>
      <c r="G70" s="54"/>
      <c r="H70" s="76"/>
      <c r="I70" s="54"/>
      <c r="J70" s="76"/>
      <c r="K70" s="54"/>
      <c r="L70" s="76"/>
      <c r="M70" s="54"/>
      <c r="N70" s="76"/>
      <c r="O70" s="54"/>
      <c r="P70" s="57" t="e">
        <f>O70/O69*100</f>
        <v>#DIV/0!</v>
      </c>
    </row>
    <row r="71" ht="14.25" customHeight="1">
      <c r="A71" s="42">
        <v>21</v>
      </c>
      <c r="B71" s="80" t="s">
        <v>126</v>
      </c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2"/>
    </row>
    <row r="72" ht="14.25">
      <c r="A72" s="44"/>
      <c r="B72" s="14" t="s">
        <v>114</v>
      </c>
      <c r="C72" s="41" t="s">
        <v>83</v>
      </c>
      <c r="D72" s="44">
        <v>0</v>
      </c>
      <c r="E72" s="83">
        <v>0</v>
      </c>
      <c r="F72" s="44">
        <v>0</v>
      </c>
      <c r="G72" s="1"/>
      <c r="H72" s="17"/>
      <c r="I72" s="1"/>
      <c r="J72" s="17"/>
      <c r="K72" s="1"/>
      <c r="L72" s="17"/>
      <c r="M72" s="1"/>
      <c r="N72" s="17"/>
      <c r="O72" s="1"/>
      <c r="P72" s="84"/>
    </row>
    <row r="73" ht="14.25">
      <c r="A73" s="85"/>
      <c r="B73" s="14" t="s">
        <v>115</v>
      </c>
      <c r="C73" s="6" t="s">
        <v>83</v>
      </c>
      <c r="D73" s="44">
        <v>0</v>
      </c>
      <c r="E73" s="44">
        <v>0</v>
      </c>
      <c r="F73" s="44">
        <v>0</v>
      </c>
      <c r="G73" s="17"/>
      <c r="H73" s="17"/>
      <c r="I73" s="17"/>
      <c r="J73" s="17"/>
      <c r="K73" s="17"/>
      <c r="L73" s="17"/>
      <c r="M73" s="17"/>
      <c r="N73" s="17"/>
      <c r="O73" s="17"/>
      <c r="P73" s="86" t="e">
        <f>O73/O72*100</f>
        <v>#DIV/0!</v>
      </c>
    </row>
    <row r="74" ht="14.25" customHeight="1">
      <c r="A74" s="72">
        <v>22</v>
      </c>
      <c r="B74" s="80" t="s">
        <v>127</v>
      </c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2"/>
    </row>
    <row r="75" ht="14.25">
      <c r="A75" s="50"/>
      <c r="B75" s="14" t="s">
        <v>114</v>
      </c>
      <c r="C75" s="41" t="s">
        <v>83</v>
      </c>
      <c r="D75" s="44">
        <v>0</v>
      </c>
      <c r="E75" s="83">
        <v>0</v>
      </c>
      <c r="F75" s="44">
        <v>0</v>
      </c>
      <c r="G75" s="1"/>
      <c r="H75" s="17"/>
      <c r="I75" s="1"/>
      <c r="J75" s="17"/>
      <c r="K75" s="1"/>
      <c r="L75" s="17"/>
      <c r="M75" s="1"/>
      <c r="N75" s="17"/>
      <c r="O75" s="1"/>
      <c r="P75" s="84"/>
    </row>
    <row r="76" ht="14.25">
      <c r="A76" s="75"/>
      <c r="B76" s="14" t="s">
        <v>115</v>
      </c>
      <c r="C76" s="6" t="s">
        <v>83</v>
      </c>
      <c r="D76" s="44">
        <v>0</v>
      </c>
      <c r="E76" s="44">
        <v>0</v>
      </c>
      <c r="F76" s="44">
        <v>0</v>
      </c>
      <c r="G76" s="17"/>
      <c r="H76" s="17"/>
      <c r="I76" s="17"/>
      <c r="J76" s="17"/>
      <c r="K76" s="17"/>
      <c r="L76" s="17"/>
      <c r="M76" s="17"/>
      <c r="N76" s="17"/>
      <c r="O76" s="17"/>
      <c r="P76" s="86" t="e">
        <f>O76/O75*100</f>
        <v>#DIV/0!</v>
      </c>
    </row>
    <row r="77" ht="14.25">
      <c r="A77" s="87">
        <v>23</v>
      </c>
      <c r="B77" s="88" t="s">
        <v>79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ht="14.25">
      <c r="A78" s="89"/>
      <c r="B78" s="14" t="s">
        <v>114</v>
      </c>
      <c r="C78" s="6" t="s">
        <v>83</v>
      </c>
      <c r="D78" s="44">
        <v>0</v>
      </c>
      <c r="E78" s="44">
        <v>0</v>
      </c>
      <c r="F78" s="44">
        <v>0</v>
      </c>
      <c r="G78" s="17"/>
      <c r="H78" s="17"/>
      <c r="I78" s="17"/>
      <c r="J78" s="17"/>
      <c r="K78" s="17"/>
      <c r="L78" s="17"/>
      <c r="M78" s="17"/>
      <c r="N78" s="17"/>
      <c r="O78" s="17"/>
      <c r="P78" s="84"/>
    </row>
    <row r="79" ht="14.25">
      <c r="A79" s="90"/>
      <c r="B79" s="14" t="s">
        <v>115</v>
      </c>
      <c r="C79" s="6" t="s">
        <v>83</v>
      </c>
      <c r="D79" s="44">
        <v>0</v>
      </c>
      <c r="E79" s="44">
        <v>0</v>
      </c>
      <c r="F79" s="44">
        <v>0</v>
      </c>
      <c r="G79" s="17"/>
      <c r="H79" s="17"/>
      <c r="I79" s="17"/>
      <c r="J79" s="17"/>
      <c r="K79" s="17"/>
      <c r="L79" s="17"/>
      <c r="M79" s="17"/>
      <c r="N79" s="17"/>
      <c r="O79" s="17"/>
      <c r="P79" s="86" t="e">
        <f>O79/O78*100</f>
        <v>#DIV/0!</v>
      </c>
    </row>
    <row r="80" ht="14.25">
      <c r="A80" s="91">
        <v>24</v>
      </c>
      <c r="B80" s="92" t="s">
        <v>128</v>
      </c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</row>
    <row r="81" ht="14.25">
      <c r="A81" s="94"/>
      <c r="B81" s="14" t="s">
        <v>114</v>
      </c>
      <c r="C81" s="33" t="s">
        <v>75</v>
      </c>
      <c r="D81" s="44">
        <v>0</v>
      </c>
      <c r="E81" s="44">
        <v>0</v>
      </c>
      <c r="F81" s="44">
        <v>0</v>
      </c>
      <c r="G81" s="17"/>
      <c r="H81" s="17"/>
      <c r="I81" s="17"/>
      <c r="J81" s="17"/>
      <c r="K81" s="17"/>
      <c r="L81" s="17"/>
      <c r="M81" s="17"/>
      <c r="N81" s="17"/>
      <c r="O81" s="17"/>
      <c r="P81" s="84"/>
    </row>
    <row r="82" ht="14.25">
      <c r="A82" s="95"/>
      <c r="B82" s="14" t="s">
        <v>115</v>
      </c>
      <c r="C82" s="33" t="s">
        <v>75</v>
      </c>
      <c r="D82" s="44">
        <v>0</v>
      </c>
      <c r="E82" s="44">
        <v>0</v>
      </c>
      <c r="F82" s="44">
        <v>0</v>
      </c>
      <c r="G82" s="17"/>
      <c r="H82" s="17"/>
      <c r="I82" s="17"/>
      <c r="J82" s="17"/>
      <c r="K82" s="17"/>
      <c r="L82" s="17"/>
      <c r="M82" s="17"/>
      <c r="N82" s="17"/>
      <c r="O82" s="17"/>
      <c r="P82" s="86" t="e">
        <f>O82/O81*100</f>
        <v>#DIV/0!</v>
      </c>
    </row>
  </sheetData>
  <mergeCells count="56">
    <mergeCell ref="A3:P3"/>
    <mergeCell ref="A4:P4"/>
    <mergeCell ref="A6:P6"/>
    <mergeCell ref="A8:A9"/>
    <mergeCell ref="B8:B9"/>
    <mergeCell ref="C8:C9"/>
    <mergeCell ref="D8:N8"/>
    <mergeCell ref="O8:O9"/>
    <mergeCell ref="P8:P9"/>
    <mergeCell ref="Q8:Q10"/>
    <mergeCell ref="A11:A13"/>
    <mergeCell ref="B11:P11"/>
    <mergeCell ref="A14:A16"/>
    <mergeCell ref="B14:P14"/>
    <mergeCell ref="A17:A19"/>
    <mergeCell ref="B17:P17"/>
    <mergeCell ref="A20:A22"/>
    <mergeCell ref="B20:P20"/>
    <mergeCell ref="A23:A25"/>
    <mergeCell ref="B23:P23"/>
    <mergeCell ref="A26:A28"/>
    <mergeCell ref="B26:P26"/>
    <mergeCell ref="A29:A31"/>
    <mergeCell ref="B29:P29"/>
    <mergeCell ref="A32:A34"/>
    <mergeCell ref="B32:P32"/>
    <mergeCell ref="A35:A37"/>
    <mergeCell ref="B35:P35"/>
    <mergeCell ref="A38:A40"/>
    <mergeCell ref="B38:P38"/>
    <mergeCell ref="A41:A43"/>
    <mergeCell ref="B41:P41"/>
    <mergeCell ref="A44:A46"/>
    <mergeCell ref="B44:P44"/>
    <mergeCell ref="A47:A49"/>
    <mergeCell ref="B47:P47"/>
    <mergeCell ref="A50:A52"/>
    <mergeCell ref="B50:P50"/>
    <mergeCell ref="A53:A55"/>
    <mergeCell ref="B53:P53"/>
    <mergeCell ref="A56:A58"/>
    <mergeCell ref="B56:P56"/>
    <mergeCell ref="A59:A61"/>
    <mergeCell ref="B59:P59"/>
    <mergeCell ref="A62:A64"/>
    <mergeCell ref="B62:P62"/>
    <mergeCell ref="A65:A67"/>
    <mergeCell ref="B65:P65"/>
    <mergeCell ref="A68:A70"/>
    <mergeCell ref="B68:P68"/>
    <mergeCell ref="A71:A73"/>
    <mergeCell ref="B71:P71"/>
    <mergeCell ref="A74:A76"/>
    <mergeCell ref="B74:P74"/>
    <mergeCell ref="A77:A79"/>
    <mergeCell ref="A80:A82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view="normal" topLeftCell="A151" zoomScale="100" workbookViewId="0">
      <selection activeCell="F153" activeCellId="0" sqref="F153"/>
    </sheetView>
  </sheetViews>
  <sheetFormatPr defaultColWidth="8.71484375" defaultRowHeight="14.25" customHeight="1"/>
  <cols>
    <col customWidth="0" min="1" max="1" style="96" width="8.7100000000000009"/>
    <col customWidth="1" min="2" max="2" style="1" width="24.140000000000001"/>
    <col customWidth="1" min="3" max="3" style="1" width="19.289999999999999"/>
    <col customWidth="1" min="4" max="4" style="1" width="18.710000000000001"/>
    <col customWidth="1" min="5" max="5" style="1" width="16.289999999999999"/>
    <col customWidth="1" min="6" max="6" style="1" width="18.859999999999999"/>
    <col customWidth="1" min="7" max="7" style="1" width="28.420000000000002"/>
    <col customWidth="1" min="8" max="8" style="1" width="14.57"/>
    <col customWidth="0" min="9" max="10" style="1" width="8.7100000000000009"/>
    <col customWidth="1" min="11" max="11" style="1" width="26.57"/>
    <col customWidth="0" min="12" max="16384" style="1" width="8.7100000000000009"/>
  </cols>
  <sheetData>
    <row r="1" ht="14.25">
      <c r="A1" s="7" t="s">
        <v>129</v>
      </c>
      <c r="B1" s="7"/>
      <c r="C1" s="7"/>
      <c r="D1" s="7"/>
      <c r="E1" s="7"/>
      <c r="F1" s="7"/>
      <c r="G1" s="7"/>
      <c r="H1" s="7"/>
    </row>
    <row r="2" ht="14.25">
      <c r="A2" s="1"/>
    </row>
    <row r="3" ht="33.75">
      <c r="A3" s="14" t="s">
        <v>130</v>
      </c>
      <c r="B3" s="14" t="s">
        <v>131</v>
      </c>
      <c r="C3" s="14" t="s">
        <v>132</v>
      </c>
      <c r="D3" s="14" t="s">
        <v>133</v>
      </c>
      <c r="E3" s="14" t="s">
        <v>134</v>
      </c>
      <c r="F3" s="14" t="s">
        <v>135</v>
      </c>
      <c r="G3" s="14" t="s">
        <v>136</v>
      </c>
      <c r="H3" s="14" t="s">
        <v>137</v>
      </c>
    </row>
    <row r="4" ht="14.25">
      <c r="A4" s="17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>
        <v>7</v>
      </c>
      <c r="H4" s="17"/>
    </row>
    <row r="5" ht="22.350000000000001" customHeight="1">
      <c r="A5" s="44" t="s">
        <v>138</v>
      </c>
      <c r="B5" s="44"/>
      <c r="C5" s="44"/>
      <c r="D5" s="44"/>
      <c r="E5" s="44"/>
      <c r="F5" s="44"/>
      <c r="G5" s="44"/>
      <c r="H5" s="44"/>
    </row>
    <row r="6" ht="34.5" customHeight="1">
      <c r="A6" s="97" t="s">
        <v>139</v>
      </c>
      <c r="B6" s="97" t="s">
        <v>140</v>
      </c>
      <c r="C6" s="97"/>
      <c r="D6" s="97"/>
      <c r="E6" s="97"/>
      <c r="F6" s="97"/>
      <c r="G6" s="97"/>
      <c r="H6" s="97"/>
    </row>
    <row r="7" ht="22.5">
      <c r="A7" s="55" t="s">
        <v>141</v>
      </c>
      <c r="B7" s="52" t="s">
        <v>142</v>
      </c>
      <c r="C7" s="55"/>
      <c r="D7" s="55"/>
      <c r="E7" s="55"/>
      <c r="F7" s="55"/>
      <c r="G7" s="55"/>
      <c r="H7" s="55"/>
    </row>
    <row r="8" ht="81.75" customHeight="1">
      <c r="A8" s="55" t="s">
        <v>143</v>
      </c>
      <c r="B8" s="52" t="s">
        <v>144</v>
      </c>
      <c r="C8" s="50"/>
      <c r="D8" s="50"/>
      <c r="E8" s="50"/>
      <c r="F8" s="50"/>
      <c r="G8" s="50"/>
      <c r="H8" s="50"/>
      <c r="K8" s="98" t="s">
        <v>145</v>
      </c>
    </row>
    <row r="9" ht="120.75" customHeight="1">
      <c r="A9" s="55" t="s">
        <v>146</v>
      </c>
      <c r="B9" s="52" t="s">
        <v>147</v>
      </c>
      <c r="C9" s="99">
        <v>46053</v>
      </c>
      <c r="D9" s="99">
        <v>46016</v>
      </c>
      <c r="E9" s="59" t="s">
        <v>148</v>
      </c>
      <c r="F9" s="59" t="s">
        <v>149</v>
      </c>
      <c r="G9" s="59" t="s">
        <v>150</v>
      </c>
      <c r="H9" s="59" t="s">
        <v>151</v>
      </c>
    </row>
    <row r="10" ht="101.25">
      <c r="A10" s="55" t="s">
        <v>152</v>
      </c>
      <c r="B10" s="52" t="s">
        <v>153</v>
      </c>
      <c r="C10" s="99">
        <v>46068</v>
      </c>
      <c r="D10" s="99">
        <v>46016</v>
      </c>
      <c r="E10" s="59"/>
      <c r="F10" s="59" t="s">
        <v>154</v>
      </c>
      <c r="G10" s="59" t="s">
        <v>150</v>
      </c>
      <c r="H10" s="59" t="s">
        <v>151</v>
      </c>
    </row>
    <row r="11" ht="27.75" customHeight="1">
      <c r="A11" s="55" t="s">
        <v>155</v>
      </c>
      <c r="B11" s="52" t="s">
        <v>156</v>
      </c>
      <c r="C11" s="59" t="s">
        <v>157</v>
      </c>
      <c r="D11" s="59" t="s">
        <v>157</v>
      </c>
      <c r="E11" s="59"/>
      <c r="F11" s="59" t="s">
        <v>158</v>
      </c>
      <c r="G11" s="59" t="s">
        <v>150</v>
      </c>
      <c r="H11" s="59" t="s">
        <v>151</v>
      </c>
    </row>
    <row r="12" ht="41.25" customHeight="1">
      <c r="A12" s="55" t="s">
        <v>159</v>
      </c>
      <c r="B12" s="52" t="s">
        <v>160</v>
      </c>
      <c r="C12" s="99" t="s">
        <v>41</v>
      </c>
      <c r="D12" s="99" t="s">
        <v>41</v>
      </c>
      <c r="E12" s="59"/>
      <c r="F12" s="59" t="s">
        <v>161</v>
      </c>
      <c r="G12" s="59" t="s">
        <v>150</v>
      </c>
      <c r="H12" s="59" t="s">
        <v>41</v>
      </c>
    </row>
    <row r="13" ht="25.5" customHeight="1">
      <c r="A13" s="55" t="s">
        <v>162</v>
      </c>
      <c r="B13" s="52" t="s">
        <v>163</v>
      </c>
      <c r="C13" s="50"/>
      <c r="D13" s="50"/>
      <c r="E13" s="50"/>
      <c r="F13" s="50"/>
      <c r="G13" s="50"/>
      <c r="H13" s="50"/>
    </row>
    <row r="14" ht="39" customHeight="1">
      <c r="A14" s="55" t="s">
        <v>164</v>
      </c>
      <c r="B14" s="52" t="s">
        <v>165</v>
      </c>
      <c r="C14" s="99">
        <v>46081</v>
      </c>
      <c r="D14" s="99">
        <v>46072</v>
      </c>
      <c r="E14" s="59" t="s">
        <v>166</v>
      </c>
      <c r="F14" s="59" t="s">
        <v>167</v>
      </c>
      <c r="G14" s="59" t="s">
        <v>150</v>
      </c>
      <c r="H14" s="59" t="s">
        <v>151</v>
      </c>
    </row>
    <row r="15" ht="40.5" customHeight="1">
      <c r="A15" s="55" t="s">
        <v>168</v>
      </c>
      <c r="B15" s="52" t="s">
        <v>169</v>
      </c>
      <c r="C15" s="99">
        <v>46112</v>
      </c>
      <c r="D15" s="99">
        <v>46072</v>
      </c>
      <c r="E15" s="59"/>
      <c r="F15" s="59" t="s">
        <v>170</v>
      </c>
      <c r="G15" s="59" t="s">
        <v>150</v>
      </c>
      <c r="H15" s="59" t="s">
        <v>151</v>
      </c>
    </row>
    <row r="16" ht="56.25">
      <c r="A16" s="55" t="s">
        <v>171</v>
      </c>
      <c r="B16" s="52" t="s">
        <v>172</v>
      </c>
      <c r="C16" s="99">
        <v>45962</v>
      </c>
      <c r="D16" s="99" t="s">
        <v>41</v>
      </c>
      <c r="E16" s="59"/>
      <c r="F16" s="59" t="s">
        <v>173</v>
      </c>
      <c r="G16" s="59" t="s">
        <v>150</v>
      </c>
      <c r="H16" s="59" t="s">
        <v>41</v>
      </c>
    </row>
    <row r="17" ht="22.350000000000001" customHeight="1">
      <c r="A17" s="55" t="s">
        <v>174</v>
      </c>
      <c r="B17" s="52" t="s">
        <v>175</v>
      </c>
      <c r="C17" s="99">
        <v>46022</v>
      </c>
      <c r="D17" s="99" t="s">
        <v>41</v>
      </c>
      <c r="E17" s="59"/>
      <c r="F17" s="59" t="s">
        <v>176</v>
      </c>
      <c r="G17" s="59" t="s">
        <v>150</v>
      </c>
      <c r="H17" s="59" t="s">
        <v>41</v>
      </c>
    </row>
    <row r="18" ht="36" customHeight="1">
      <c r="A18" s="97" t="s">
        <v>177</v>
      </c>
      <c r="B18" s="97" t="s">
        <v>178</v>
      </c>
      <c r="C18" s="97"/>
      <c r="D18" s="97"/>
      <c r="E18" s="97"/>
      <c r="F18" s="97"/>
      <c r="G18" s="97"/>
      <c r="H18" s="97"/>
    </row>
    <row r="19" ht="48.75" customHeight="1">
      <c r="A19" s="55" t="s">
        <v>179</v>
      </c>
      <c r="B19" s="52" t="s">
        <v>180</v>
      </c>
      <c r="C19" s="50"/>
      <c r="D19" s="50"/>
      <c r="E19" s="50"/>
      <c r="F19" s="50"/>
      <c r="G19" s="50"/>
      <c r="H19" s="50"/>
    </row>
    <row r="20" ht="85.5" customHeight="1">
      <c r="A20" s="100" t="s">
        <v>181</v>
      </c>
      <c r="B20" s="52" t="s">
        <v>182</v>
      </c>
      <c r="C20" s="59" t="s">
        <v>183</v>
      </c>
      <c r="D20" s="59"/>
      <c r="E20" s="59"/>
      <c r="F20" s="59"/>
      <c r="G20" s="59"/>
      <c r="H20" s="59"/>
    </row>
    <row r="21" ht="117" customHeight="1">
      <c r="A21" s="100" t="s">
        <v>184</v>
      </c>
      <c r="B21" s="52" t="s">
        <v>147</v>
      </c>
      <c r="C21" s="99">
        <v>46053</v>
      </c>
      <c r="D21" s="99">
        <v>46016</v>
      </c>
      <c r="E21" s="59" t="s">
        <v>148</v>
      </c>
      <c r="F21" s="59" t="s">
        <v>149</v>
      </c>
      <c r="G21" s="59" t="s">
        <v>150</v>
      </c>
      <c r="H21" s="59" t="s">
        <v>151</v>
      </c>
    </row>
    <row r="22" ht="109.5" customHeight="1">
      <c r="A22" s="55" t="s">
        <v>185</v>
      </c>
      <c r="B22" s="52" t="s">
        <v>153</v>
      </c>
      <c r="C22" s="99">
        <v>46068</v>
      </c>
      <c r="D22" s="99">
        <v>46016</v>
      </c>
      <c r="E22" s="59"/>
      <c r="F22" s="59" t="s">
        <v>154</v>
      </c>
      <c r="G22" s="59" t="s">
        <v>150</v>
      </c>
      <c r="H22" s="59" t="s">
        <v>151</v>
      </c>
    </row>
    <row r="23" ht="27.75" customHeight="1">
      <c r="A23" s="55" t="s">
        <v>186</v>
      </c>
      <c r="B23" s="52" t="s">
        <v>156</v>
      </c>
      <c r="C23" s="59" t="s">
        <v>157</v>
      </c>
      <c r="D23" s="59" t="s">
        <v>157</v>
      </c>
      <c r="E23" s="59"/>
      <c r="F23" s="59" t="s">
        <v>187</v>
      </c>
      <c r="G23" s="59" t="s">
        <v>150</v>
      </c>
      <c r="H23" s="59" t="s">
        <v>151</v>
      </c>
    </row>
    <row r="24" ht="40.5" customHeight="1">
      <c r="A24" s="55" t="s">
        <v>188</v>
      </c>
      <c r="B24" s="52" t="s">
        <v>160</v>
      </c>
      <c r="C24" s="99">
        <v>46387</v>
      </c>
      <c r="D24" s="99" t="s">
        <v>41</v>
      </c>
      <c r="E24" s="59"/>
      <c r="F24" s="59" t="s">
        <v>161</v>
      </c>
      <c r="G24" s="59" t="s">
        <v>150</v>
      </c>
      <c r="H24" s="59" t="s">
        <v>41</v>
      </c>
    </row>
    <row r="25" ht="37.5" customHeight="1">
      <c r="A25" s="97" t="s">
        <v>189</v>
      </c>
      <c r="B25" s="97" t="s">
        <v>190</v>
      </c>
      <c r="C25" s="97"/>
      <c r="D25" s="97"/>
      <c r="E25" s="97"/>
      <c r="F25" s="97"/>
      <c r="G25" s="97"/>
      <c r="H25" s="97"/>
    </row>
    <row r="26" ht="39.75" customHeight="1">
      <c r="A26" s="55" t="s">
        <v>191</v>
      </c>
      <c r="B26" s="52" t="s">
        <v>192</v>
      </c>
      <c r="C26" s="50"/>
      <c r="D26" s="50"/>
      <c r="E26" s="50"/>
      <c r="F26" s="50"/>
      <c r="G26" s="50"/>
      <c r="H26" s="50"/>
    </row>
    <row r="27" ht="83.25" customHeight="1">
      <c r="A27" s="55" t="s">
        <v>193</v>
      </c>
      <c r="B27" s="52" t="s">
        <v>182</v>
      </c>
      <c r="C27" s="59"/>
      <c r="D27" s="59"/>
      <c r="E27" s="59"/>
      <c r="F27" s="59"/>
      <c r="G27" s="59"/>
      <c r="H27" s="59"/>
    </row>
    <row r="28" ht="117" customHeight="1">
      <c r="A28" s="55" t="s">
        <v>194</v>
      </c>
      <c r="B28" s="52" t="s">
        <v>147</v>
      </c>
      <c r="C28" s="99">
        <v>46053</v>
      </c>
      <c r="D28" s="99">
        <v>46016</v>
      </c>
      <c r="E28" s="59" t="s">
        <v>148</v>
      </c>
      <c r="F28" s="59" t="s">
        <v>149</v>
      </c>
      <c r="G28" s="59" t="s">
        <v>150</v>
      </c>
      <c r="H28" s="59" t="s">
        <v>151</v>
      </c>
    </row>
    <row r="29" ht="107.25" customHeight="1">
      <c r="A29" s="55" t="s">
        <v>194</v>
      </c>
      <c r="B29" s="52" t="s">
        <v>153</v>
      </c>
      <c r="C29" s="99">
        <v>46068</v>
      </c>
      <c r="D29" s="99">
        <v>46016</v>
      </c>
      <c r="E29" s="59"/>
      <c r="F29" s="59" t="s">
        <v>154</v>
      </c>
      <c r="G29" s="59" t="s">
        <v>150</v>
      </c>
      <c r="H29" s="59" t="s">
        <v>151</v>
      </c>
    </row>
    <row r="30" ht="29.25" customHeight="1">
      <c r="A30" s="55" t="s">
        <v>194</v>
      </c>
      <c r="B30" s="52" t="s">
        <v>156</v>
      </c>
      <c r="C30" s="50" t="s">
        <v>157</v>
      </c>
      <c r="D30" s="59" t="s">
        <v>157</v>
      </c>
      <c r="E30" s="59"/>
      <c r="F30" s="59" t="s">
        <v>158</v>
      </c>
      <c r="G30" s="59" t="s">
        <v>150</v>
      </c>
      <c r="H30" s="59" t="s">
        <v>151</v>
      </c>
    </row>
    <row r="31" ht="42" customHeight="1">
      <c r="A31" s="55" t="s">
        <v>194</v>
      </c>
      <c r="B31" s="52" t="s">
        <v>160</v>
      </c>
      <c r="C31" s="99">
        <v>46387</v>
      </c>
      <c r="D31" s="99" t="s">
        <v>41</v>
      </c>
      <c r="E31" s="59"/>
      <c r="F31" s="59" t="s">
        <v>161</v>
      </c>
      <c r="G31" s="59" t="s">
        <v>150</v>
      </c>
      <c r="H31" s="59" t="s">
        <v>41</v>
      </c>
    </row>
    <row r="32" ht="35.25" customHeight="1">
      <c r="A32" s="97" t="s">
        <v>195</v>
      </c>
      <c r="B32" s="97" t="s">
        <v>196</v>
      </c>
      <c r="C32" s="97"/>
      <c r="D32" s="97"/>
      <c r="E32" s="97"/>
      <c r="F32" s="97"/>
      <c r="G32" s="97"/>
      <c r="H32" s="97"/>
    </row>
    <row r="33" ht="39.75" customHeight="1">
      <c r="A33" s="55" t="s">
        <v>197</v>
      </c>
      <c r="B33" s="52" t="s">
        <v>198</v>
      </c>
      <c r="C33" s="50"/>
      <c r="D33" s="50"/>
      <c r="E33" s="50"/>
      <c r="F33" s="50"/>
      <c r="G33" s="50"/>
      <c r="H33" s="50"/>
    </row>
    <row r="34" ht="83.25" customHeight="1">
      <c r="A34" s="55" t="s">
        <v>199</v>
      </c>
      <c r="B34" s="52" t="s">
        <v>182</v>
      </c>
      <c r="C34" s="50"/>
      <c r="D34" s="50"/>
      <c r="E34" s="50"/>
      <c r="F34" s="50"/>
      <c r="G34" s="50"/>
      <c r="H34" s="50"/>
    </row>
    <row r="35" ht="119.25" customHeight="1">
      <c r="A35" s="55" t="s">
        <v>200</v>
      </c>
      <c r="B35" s="52" t="s">
        <v>147</v>
      </c>
      <c r="C35" s="99">
        <v>45688</v>
      </c>
      <c r="D35" s="99">
        <v>46016</v>
      </c>
      <c r="E35" s="59" t="s">
        <v>201</v>
      </c>
      <c r="F35" s="59" t="s">
        <v>149</v>
      </c>
      <c r="G35" s="59" t="s">
        <v>150</v>
      </c>
      <c r="H35" s="59" t="s">
        <v>151</v>
      </c>
    </row>
    <row r="36" ht="108.75" customHeight="1">
      <c r="A36" s="55" t="s">
        <v>202</v>
      </c>
      <c r="B36" s="52" t="s">
        <v>153</v>
      </c>
      <c r="C36" s="99">
        <v>45703</v>
      </c>
      <c r="D36" s="99">
        <v>46016</v>
      </c>
      <c r="E36" s="59"/>
      <c r="F36" s="59" t="s">
        <v>154</v>
      </c>
      <c r="G36" s="59" t="s">
        <v>150</v>
      </c>
      <c r="H36" s="59" t="s">
        <v>151</v>
      </c>
    </row>
    <row r="37" ht="28.5" customHeight="1">
      <c r="A37" s="55" t="s">
        <v>203</v>
      </c>
      <c r="B37" s="52" t="s">
        <v>156</v>
      </c>
      <c r="C37" s="59" t="s">
        <v>157</v>
      </c>
      <c r="D37" s="59" t="s">
        <v>157</v>
      </c>
      <c r="E37" s="59"/>
      <c r="F37" s="59" t="s">
        <v>158</v>
      </c>
      <c r="G37" s="59" t="s">
        <v>150</v>
      </c>
      <c r="H37" s="59" t="s">
        <v>151</v>
      </c>
    </row>
    <row r="38" ht="41.25" customHeight="1">
      <c r="A38" s="55" t="s">
        <v>204</v>
      </c>
      <c r="B38" s="52" t="s">
        <v>160</v>
      </c>
      <c r="C38" s="99">
        <v>46387</v>
      </c>
      <c r="D38" s="99" t="s">
        <v>41</v>
      </c>
      <c r="E38" s="59"/>
      <c r="F38" s="59" t="s">
        <v>161</v>
      </c>
      <c r="G38" s="59"/>
      <c r="H38" s="59" t="s">
        <v>41</v>
      </c>
    </row>
    <row r="39" ht="32.850000000000001" customHeight="1">
      <c r="A39" s="55" t="s">
        <v>205</v>
      </c>
      <c r="B39" s="52" t="s">
        <v>163</v>
      </c>
      <c r="C39" s="50"/>
      <c r="D39" s="50"/>
      <c r="E39" s="50"/>
      <c r="F39" s="50"/>
      <c r="G39" s="50"/>
      <c r="H39" s="50"/>
    </row>
    <row r="40" ht="43.5" customHeight="1">
      <c r="A40" s="55" t="s">
        <v>206</v>
      </c>
      <c r="B40" s="52" t="s">
        <v>207</v>
      </c>
      <c r="C40" s="99">
        <v>45716</v>
      </c>
      <c r="D40" s="99">
        <v>45715</v>
      </c>
      <c r="E40" s="59" t="s">
        <v>201</v>
      </c>
      <c r="F40" s="59" t="s">
        <v>208</v>
      </c>
      <c r="G40" s="59" t="s">
        <v>150</v>
      </c>
      <c r="H40" s="59" t="s">
        <v>151</v>
      </c>
    </row>
    <row r="41" ht="39.75" customHeight="1">
      <c r="A41" s="55" t="s">
        <v>209</v>
      </c>
      <c r="B41" s="52" t="s">
        <v>169</v>
      </c>
      <c r="C41" s="99">
        <v>45747</v>
      </c>
      <c r="D41" s="99">
        <v>45743</v>
      </c>
      <c r="E41" s="59"/>
      <c r="F41" s="59" t="s">
        <v>170</v>
      </c>
      <c r="G41" s="59" t="s">
        <v>150</v>
      </c>
      <c r="H41" s="59" t="s">
        <v>151</v>
      </c>
    </row>
    <row r="42" ht="63.75" customHeight="1">
      <c r="A42" s="55" t="s">
        <v>210</v>
      </c>
      <c r="B42" s="52" t="s">
        <v>172</v>
      </c>
      <c r="C42" s="99">
        <v>45962</v>
      </c>
      <c r="D42" s="99">
        <v>45959</v>
      </c>
      <c r="E42" s="59"/>
      <c r="F42" s="59" t="s">
        <v>173</v>
      </c>
      <c r="G42" s="59" t="s">
        <v>150</v>
      </c>
      <c r="H42" s="59" t="s">
        <v>151</v>
      </c>
    </row>
    <row r="43" ht="53.25" customHeight="1">
      <c r="A43" s="55" t="s">
        <v>211</v>
      </c>
      <c r="B43" s="52" t="s">
        <v>175</v>
      </c>
      <c r="C43" s="99">
        <v>46022</v>
      </c>
      <c r="D43" s="99">
        <v>46022</v>
      </c>
      <c r="E43" s="59"/>
      <c r="F43" s="59" t="s">
        <v>176</v>
      </c>
      <c r="G43" s="59" t="s">
        <v>150</v>
      </c>
      <c r="H43" s="59" t="s">
        <v>151</v>
      </c>
    </row>
    <row r="44" ht="38.25" customHeight="1">
      <c r="A44" s="97" t="s">
        <v>212</v>
      </c>
      <c r="B44" s="97" t="s">
        <v>213</v>
      </c>
      <c r="C44" s="97"/>
      <c r="D44" s="97"/>
      <c r="E44" s="97"/>
      <c r="F44" s="97"/>
      <c r="G44" s="97"/>
      <c r="H44" s="97"/>
    </row>
    <row r="45" ht="41.25" customHeight="1">
      <c r="A45" s="55" t="s">
        <v>214</v>
      </c>
      <c r="B45" s="52" t="s">
        <v>215</v>
      </c>
      <c r="C45" s="50"/>
      <c r="D45" s="50"/>
      <c r="E45" s="50"/>
      <c r="F45" s="50"/>
      <c r="G45" s="59" t="s">
        <v>150</v>
      </c>
      <c r="H45" s="50"/>
    </row>
    <row r="46" ht="42.75" customHeight="1">
      <c r="A46" s="55" t="s">
        <v>216</v>
      </c>
      <c r="B46" s="52" t="s">
        <v>217</v>
      </c>
      <c r="C46" s="99">
        <v>45944</v>
      </c>
      <c r="D46" s="99">
        <v>46062</v>
      </c>
      <c r="E46" s="59" t="s">
        <v>218</v>
      </c>
      <c r="F46" s="59" t="s">
        <v>219</v>
      </c>
      <c r="G46" s="59" t="s">
        <v>150</v>
      </c>
      <c r="H46" s="59" t="s">
        <v>151</v>
      </c>
    </row>
    <row r="47" ht="97.5" customHeight="1">
      <c r="A47" s="101" t="s">
        <v>220</v>
      </c>
      <c r="B47" s="52" t="s">
        <v>221</v>
      </c>
      <c r="C47" s="99">
        <v>45960</v>
      </c>
      <c r="D47" s="99">
        <v>46064</v>
      </c>
      <c r="E47" s="59"/>
      <c r="F47" s="59" t="s">
        <v>222</v>
      </c>
      <c r="G47" s="59" t="s">
        <v>150</v>
      </c>
      <c r="H47" s="59" t="s">
        <v>151</v>
      </c>
    </row>
    <row r="48" ht="30.75" customHeight="1">
      <c r="A48" s="55" t="s">
        <v>223</v>
      </c>
      <c r="B48" s="52" t="s">
        <v>224</v>
      </c>
      <c r="C48" s="99">
        <v>45990</v>
      </c>
      <c r="D48" s="99" t="s">
        <v>41</v>
      </c>
      <c r="E48" s="59"/>
      <c r="F48" s="59" t="s">
        <v>158</v>
      </c>
      <c r="G48" s="59"/>
      <c r="H48" s="59" t="s">
        <v>41</v>
      </c>
    </row>
    <row r="49" ht="40.5" customHeight="1">
      <c r="A49" s="55" t="s">
        <v>225</v>
      </c>
      <c r="B49" s="52" t="s">
        <v>160</v>
      </c>
      <c r="C49" s="99">
        <v>46387</v>
      </c>
      <c r="D49" s="102" t="s">
        <v>41</v>
      </c>
      <c r="E49" s="59"/>
      <c r="F49" s="59" t="s">
        <v>226</v>
      </c>
      <c r="G49" s="59"/>
      <c r="H49" s="59" t="s">
        <v>41</v>
      </c>
    </row>
    <row r="50" ht="38.25" customHeight="1">
      <c r="A50" s="101" t="s">
        <v>227</v>
      </c>
      <c r="B50" s="52" t="s">
        <v>228</v>
      </c>
      <c r="C50" s="103" t="s">
        <v>229</v>
      </c>
      <c r="D50" s="104"/>
      <c r="E50" s="50"/>
      <c r="F50" s="59"/>
      <c r="G50" s="59"/>
      <c r="H50" s="59"/>
    </row>
    <row r="51" ht="44.25" customHeight="1">
      <c r="A51" s="55" t="s">
        <v>230</v>
      </c>
      <c r="B51" s="52" t="s">
        <v>217</v>
      </c>
      <c r="C51" s="102">
        <v>46081</v>
      </c>
      <c r="D51" s="102" t="s">
        <v>41</v>
      </c>
      <c r="E51" s="59" t="s">
        <v>231</v>
      </c>
      <c r="F51" s="59" t="s">
        <v>219</v>
      </c>
      <c r="G51" s="59"/>
      <c r="H51" s="59" t="s">
        <v>41</v>
      </c>
    </row>
    <row r="52" ht="97.5" customHeight="1">
      <c r="A52" s="55" t="s">
        <v>232</v>
      </c>
      <c r="B52" s="52" t="s">
        <v>233</v>
      </c>
      <c r="C52" s="102">
        <v>46143</v>
      </c>
      <c r="D52" s="102" t="s">
        <v>41</v>
      </c>
      <c r="E52" s="59"/>
      <c r="F52" s="59" t="s">
        <v>222</v>
      </c>
      <c r="G52" s="59"/>
      <c r="H52" s="59" t="s">
        <v>41</v>
      </c>
    </row>
    <row r="53" ht="33" customHeight="1">
      <c r="A53" s="55" t="s">
        <v>234</v>
      </c>
      <c r="B53" s="52" t="s">
        <v>224</v>
      </c>
      <c r="C53" s="102">
        <v>46327</v>
      </c>
      <c r="D53" s="102" t="s">
        <v>41</v>
      </c>
      <c r="E53" s="59"/>
      <c r="F53" s="59" t="s">
        <v>158</v>
      </c>
      <c r="G53" s="59"/>
      <c r="H53" s="59" t="s">
        <v>41</v>
      </c>
    </row>
    <row r="54" ht="39" customHeight="1">
      <c r="A54" s="55" t="s">
        <v>235</v>
      </c>
      <c r="B54" s="52" t="s">
        <v>236</v>
      </c>
      <c r="C54" s="102">
        <v>46387</v>
      </c>
      <c r="D54" s="102" t="s">
        <v>41</v>
      </c>
      <c r="E54" s="59"/>
      <c r="F54" s="59" t="s">
        <v>226</v>
      </c>
      <c r="G54" s="59"/>
      <c r="H54" s="59" t="s">
        <v>41</v>
      </c>
    </row>
    <row r="55" ht="42.75" customHeight="1">
      <c r="A55" s="97" t="s">
        <v>237</v>
      </c>
      <c r="B55" s="97" t="s">
        <v>238</v>
      </c>
      <c r="C55" s="97"/>
      <c r="D55" s="97"/>
      <c r="E55" s="97"/>
      <c r="F55" s="97"/>
      <c r="G55" s="97"/>
      <c r="H55" s="97"/>
    </row>
    <row r="56" ht="93" customHeight="1">
      <c r="A56" s="55" t="s">
        <v>239</v>
      </c>
      <c r="B56" s="52" t="s">
        <v>240</v>
      </c>
      <c r="C56" s="50"/>
      <c r="D56" s="50"/>
      <c r="E56" s="50"/>
      <c r="F56" s="50"/>
      <c r="G56" s="50"/>
      <c r="H56" s="50"/>
    </row>
    <row r="57" ht="40.5" customHeight="1">
      <c r="A57" s="55" t="s">
        <v>241</v>
      </c>
      <c r="B57" s="52" t="s">
        <v>217</v>
      </c>
      <c r="C57" s="99">
        <v>46313</v>
      </c>
      <c r="D57" s="99" t="s">
        <v>41</v>
      </c>
      <c r="E57" s="59" t="s">
        <v>218</v>
      </c>
      <c r="F57" s="59" t="s">
        <v>219</v>
      </c>
      <c r="G57" s="59" t="s">
        <v>150</v>
      </c>
      <c r="H57" s="59" t="s">
        <v>41</v>
      </c>
    </row>
    <row r="58" ht="96.75" customHeight="1">
      <c r="A58" s="55" t="s">
        <v>242</v>
      </c>
      <c r="B58" s="52" t="s">
        <v>243</v>
      </c>
      <c r="C58" s="99">
        <v>46326</v>
      </c>
      <c r="D58" s="99" t="s">
        <v>41</v>
      </c>
      <c r="E58" s="59"/>
      <c r="F58" s="59" t="s">
        <v>222</v>
      </c>
      <c r="G58" s="59" t="s">
        <v>150</v>
      </c>
      <c r="H58" s="59" t="s">
        <v>41</v>
      </c>
    </row>
    <row r="59" ht="28.5" customHeight="1">
      <c r="A59" s="55" t="s">
        <v>244</v>
      </c>
      <c r="B59" s="52" t="s">
        <v>245</v>
      </c>
      <c r="C59" s="99">
        <v>46327</v>
      </c>
      <c r="D59" s="99" t="s">
        <v>41</v>
      </c>
      <c r="E59" s="59"/>
      <c r="F59" s="59" t="s">
        <v>158</v>
      </c>
      <c r="G59" s="59" t="s">
        <v>150</v>
      </c>
      <c r="H59" s="59" t="s">
        <v>41</v>
      </c>
    </row>
    <row r="60" ht="39.75" customHeight="1">
      <c r="A60" s="55" t="s">
        <v>246</v>
      </c>
      <c r="B60" s="52" t="s">
        <v>236</v>
      </c>
      <c r="C60" s="99">
        <v>46387</v>
      </c>
      <c r="D60" s="99" t="s">
        <v>41</v>
      </c>
      <c r="E60" s="59"/>
      <c r="F60" s="59" t="s">
        <v>226</v>
      </c>
      <c r="G60" s="59" t="s">
        <v>150</v>
      </c>
      <c r="H60" s="59" t="s">
        <v>41</v>
      </c>
    </row>
    <row r="61" ht="40.5" customHeight="1">
      <c r="A61" s="97" t="s">
        <v>247</v>
      </c>
      <c r="B61" s="97" t="s">
        <v>248</v>
      </c>
      <c r="C61" s="97"/>
      <c r="D61" s="97"/>
      <c r="E61" s="97"/>
      <c r="F61" s="97"/>
      <c r="G61" s="97"/>
      <c r="H61" s="97"/>
    </row>
    <row r="62" ht="37.5" customHeight="1">
      <c r="A62" s="55" t="s">
        <v>249</v>
      </c>
      <c r="B62" s="52" t="s">
        <v>250</v>
      </c>
      <c r="C62" s="50"/>
      <c r="D62" s="50"/>
      <c r="E62" s="50"/>
      <c r="F62" s="50"/>
      <c r="G62" s="50"/>
      <c r="H62" s="50"/>
    </row>
    <row r="63" ht="38.25" customHeight="1">
      <c r="A63" s="55" t="s">
        <v>251</v>
      </c>
      <c r="B63" s="52" t="s">
        <v>207</v>
      </c>
      <c r="C63" s="99">
        <v>45716</v>
      </c>
      <c r="D63" s="99">
        <v>45711</v>
      </c>
      <c r="E63" s="59" t="s">
        <v>218</v>
      </c>
      <c r="F63" s="59" t="s">
        <v>208</v>
      </c>
      <c r="G63" s="59" t="s">
        <v>150</v>
      </c>
      <c r="H63" s="59" t="s">
        <v>151</v>
      </c>
    </row>
    <row r="64" ht="37.5" customHeight="1">
      <c r="A64" s="55" t="s">
        <v>252</v>
      </c>
      <c r="B64" s="52" t="s">
        <v>169</v>
      </c>
      <c r="C64" s="99">
        <v>46112</v>
      </c>
      <c r="D64" s="99">
        <v>46109</v>
      </c>
      <c r="E64" s="59"/>
      <c r="F64" s="59" t="s">
        <v>170</v>
      </c>
      <c r="G64" s="59" t="s">
        <v>150</v>
      </c>
      <c r="H64" s="59" t="s">
        <v>151</v>
      </c>
    </row>
    <row r="65" ht="60.75" customHeight="1">
      <c r="A65" s="55" t="s">
        <v>253</v>
      </c>
      <c r="B65" s="52" t="s">
        <v>172</v>
      </c>
      <c r="C65" s="99" t="s">
        <v>157</v>
      </c>
      <c r="D65" s="99" t="s">
        <v>157</v>
      </c>
      <c r="E65" s="59"/>
      <c r="F65" s="59" t="s">
        <v>173</v>
      </c>
      <c r="G65" s="59" t="s">
        <v>150</v>
      </c>
      <c r="H65" s="59" t="s">
        <v>151</v>
      </c>
    </row>
    <row r="66" ht="47.25" customHeight="1">
      <c r="A66" s="55" t="s">
        <v>254</v>
      </c>
      <c r="B66" s="52" t="s">
        <v>175</v>
      </c>
      <c r="C66" s="99">
        <v>46387</v>
      </c>
      <c r="D66" s="99">
        <v>46104</v>
      </c>
      <c r="E66" s="59"/>
      <c r="F66" s="59" t="s">
        <v>176</v>
      </c>
      <c r="G66" s="59" t="s">
        <v>150</v>
      </c>
      <c r="H66" s="59" t="s">
        <v>41</v>
      </c>
    </row>
    <row r="67" ht="40.5" customHeight="1">
      <c r="A67" s="55" t="s">
        <v>255</v>
      </c>
      <c r="B67" s="97" t="s">
        <v>256</v>
      </c>
      <c r="C67" s="97"/>
      <c r="D67" s="97"/>
      <c r="E67" s="97"/>
      <c r="F67" s="97"/>
      <c r="G67" s="97"/>
      <c r="H67" s="97"/>
    </row>
    <row r="68" ht="45" customHeight="1">
      <c r="A68" s="55" t="s">
        <v>257</v>
      </c>
      <c r="B68" s="52" t="s">
        <v>258</v>
      </c>
      <c r="C68" s="59" t="s">
        <v>41</v>
      </c>
      <c r="D68" s="59" t="s">
        <v>41</v>
      </c>
      <c r="E68" s="50"/>
      <c r="F68" s="50"/>
      <c r="G68" s="50"/>
      <c r="H68" s="50"/>
    </row>
    <row r="69" ht="124.5" customHeight="1">
      <c r="A69" s="59" t="s">
        <v>259</v>
      </c>
      <c r="B69" s="105" t="s">
        <v>260</v>
      </c>
      <c r="C69" s="59" t="s">
        <v>41</v>
      </c>
      <c r="D69" s="59" t="s">
        <v>41</v>
      </c>
      <c r="E69" s="59" t="s">
        <v>261</v>
      </c>
      <c r="F69" s="59" t="s">
        <v>262</v>
      </c>
      <c r="G69" s="59" t="s">
        <v>41</v>
      </c>
      <c r="H69" s="59" t="s">
        <v>151</v>
      </c>
    </row>
    <row r="70" ht="25.350000000000001" customHeight="1">
      <c r="A70"/>
      <c r="B70" s="89" t="s">
        <v>263</v>
      </c>
      <c r="C70" s="89"/>
      <c r="D70" s="89"/>
      <c r="E70" s="89"/>
      <c r="F70" s="89"/>
      <c r="G70" s="89"/>
      <c r="H70" s="89"/>
    </row>
    <row r="71" ht="24" customHeight="1">
      <c r="A71" s="97" t="s">
        <v>264</v>
      </c>
      <c r="B71" s="97" t="s">
        <v>265</v>
      </c>
      <c r="C71" s="97"/>
      <c r="D71" s="97"/>
      <c r="E71" s="97"/>
      <c r="F71" s="97"/>
      <c r="G71" s="97"/>
      <c r="H71" s="97"/>
    </row>
    <row r="72" ht="42.75" customHeight="1">
      <c r="A72" s="55" t="s">
        <v>266</v>
      </c>
      <c r="B72" s="52" t="s">
        <v>142</v>
      </c>
      <c r="C72" s="50"/>
      <c r="D72" s="50"/>
      <c r="E72" s="50"/>
      <c r="F72" s="50"/>
      <c r="G72" s="50"/>
      <c r="H72" s="50"/>
    </row>
    <row r="73" ht="66" customHeight="1">
      <c r="A73" s="55" t="s">
        <v>267</v>
      </c>
      <c r="B73" s="52" t="s">
        <v>268</v>
      </c>
      <c r="C73" s="99">
        <v>46023</v>
      </c>
      <c r="D73" s="99">
        <v>46023</v>
      </c>
      <c r="E73" s="59" t="s">
        <v>269</v>
      </c>
      <c r="F73" s="59" t="s">
        <v>270</v>
      </c>
      <c r="G73" s="59"/>
      <c r="H73" s="106" t="s">
        <v>151</v>
      </c>
    </row>
    <row r="74" ht="43.5" customHeight="1">
      <c r="A74" s="55" t="s">
        <v>271</v>
      </c>
      <c r="B74" s="52" t="s">
        <v>272</v>
      </c>
      <c r="C74" s="99">
        <v>46157</v>
      </c>
      <c r="D74" s="99" t="s">
        <v>41</v>
      </c>
      <c r="E74" s="59" t="s">
        <v>269</v>
      </c>
      <c r="F74" s="59" t="s">
        <v>170</v>
      </c>
      <c r="G74" s="59"/>
      <c r="H74" s="106" t="s">
        <v>41</v>
      </c>
    </row>
    <row r="75" ht="56.25" customHeight="1">
      <c r="A75" s="55" t="s">
        <v>273</v>
      </c>
      <c r="B75" s="52" t="s">
        <v>274</v>
      </c>
      <c r="C75" s="99" t="s">
        <v>41</v>
      </c>
      <c r="D75" s="99" t="s">
        <v>41</v>
      </c>
      <c r="E75" s="59" t="s">
        <v>275</v>
      </c>
      <c r="F75" s="59" t="s">
        <v>276</v>
      </c>
      <c r="G75" s="59"/>
      <c r="H75" s="106" t="s">
        <v>41</v>
      </c>
    </row>
    <row r="76" ht="49.5" customHeight="1">
      <c r="A76" s="55" t="s">
        <v>277</v>
      </c>
      <c r="B76" s="52" t="s">
        <v>278</v>
      </c>
      <c r="C76" s="99" t="s">
        <v>41</v>
      </c>
      <c r="D76" s="99" t="s">
        <v>41</v>
      </c>
      <c r="E76" s="59" t="s">
        <v>275</v>
      </c>
      <c r="F76" s="59" t="s">
        <v>279</v>
      </c>
      <c r="G76" s="59"/>
      <c r="H76" s="106" t="s">
        <v>41</v>
      </c>
    </row>
    <row r="77" ht="54" customHeight="1">
      <c r="A77" s="97" t="s">
        <v>280</v>
      </c>
      <c r="B77" s="97" t="s">
        <v>281</v>
      </c>
      <c r="C77" s="97"/>
      <c r="D77" s="97"/>
      <c r="E77" s="97"/>
      <c r="F77" s="97"/>
      <c r="G77" s="97"/>
      <c r="H77" s="97"/>
    </row>
    <row r="78" ht="33.75">
      <c r="A78" s="55" t="s">
        <v>282</v>
      </c>
      <c r="B78" s="52" t="s">
        <v>192</v>
      </c>
      <c r="C78" s="50"/>
      <c r="D78" s="50"/>
      <c r="E78" s="50"/>
      <c r="F78" s="50"/>
      <c r="G78" s="50"/>
      <c r="H78" s="50"/>
    </row>
    <row r="79" ht="56.25">
      <c r="A79" s="55" t="s">
        <v>283</v>
      </c>
      <c r="B79" s="52" t="s">
        <v>268</v>
      </c>
      <c r="C79" s="99">
        <v>46023</v>
      </c>
      <c r="D79" s="99">
        <v>46023</v>
      </c>
      <c r="E79" s="59" t="s">
        <v>269</v>
      </c>
      <c r="F79" s="59" t="s">
        <v>270</v>
      </c>
      <c r="G79" s="59" t="s">
        <v>150</v>
      </c>
      <c r="H79" s="106" t="s">
        <v>151</v>
      </c>
    </row>
    <row r="80" ht="33.75">
      <c r="A80" s="55" t="s">
        <v>284</v>
      </c>
      <c r="B80" s="52" t="s">
        <v>272</v>
      </c>
      <c r="C80" s="99">
        <v>46157</v>
      </c>
      <c r="D80" s="99" t="s">
        <v>41</v>
      </c>
      <c r="E80" s="59" t="s">
        <v>269</v>
      </c>
      <c r="F80" s="59" t="s">
        <v>170</v>
      </c>
      <c r="G80" s="59" t="s">
        <v>150</v>
      </c>
      <c r="H80" s="106" t="s">
        <v>41</v>
      </c>
    </row>
    <row r="81" ht="45">
      <c r="A81" s="55" t="s">
        <v>285</v>
      </c>
      <c r="B81" s="52" t="s">
        <v>274</v>
      </c>
      <c r="C81" s="99" t="s">
        <v>41</v>
      </c>
      <c r="D81" s="99" t="s">
        <v>41</v>
      </c>
      <c r="E81" s="55" t="s">
        <v>275</v>
      </c>
      <c r="F81" s="59" t="s">
        <v>276</v>
      </c>
      <c r="G81" s="59" t="s">
        <v>150</v>
      </c>
      <c r="H81" s="106" t="s">
        <v>41</v>
      </c>
    </row>
    <row r="82" ht="45.75" customHeight="1">
      <c r="A82" s="55" t="s">
        <v>286</v>
      </c>
      <c r="B82" s="52" t="s">
        <v>287</v>
      </c>
      <c r="C82" s="99" t="s">
        <v>41</v>
      </c>
      <c r="D82" s="99" t="s">
        <v>41</v>
      </c>
      <c r="E82" s="59" t="s">
        <v>275</v>
      </c>
      <c r="F82" s="59" t="s">
        <v>279</v>
      </c>
      <c r="G82" s="59" t="s">
        <v>150</v>
      </c>
      <c r="H82" s="106" t="s">
        <v>41</v>
      </c>
    </row>
    <row r="83" ht="39" customHeight="1">
      <c r="A83" s="56" t="s">
        <v>288</v>
      </c>
      <c r="B83" s="58" t="s">
        <v>289</v>
      </c>
      <c r="C83" s="58"/>
      <c r="D83" s="58"/>
      <c r="E83" s="58"/>
      <c r="F83" s="58"/>
      <c r="G83" s="58"/>
      <c r="H83" s="58"/>
    </row>
    <row r="84" ht="39" customHeight="1">
      <c r="A84" s="56" t="s">
        <v>290</v>
      </c>
      <c r="B84" s="52" t="s">
        <v>291</v>
      </c>
      <c r="C84" s="54"/>
      <c r="D84" s="54"/>
      <c r="E84" s="56"/>
      <c r="F84" s="107"/>
      <c r="G84" s="70"/>
      <c r="H84" s="70"/>
    </row>
    <row r="85" ht="47.25" customHeight="1">
      <c r="A85" s="56" t="s">
        <v>292</v>
      </c>
      <c r="B85" s="52" t="s">
        <v>293</v>
      </c>
      <c r="C85" s="108">
        <v>46023</v>
      </c>
      <c r="D85" s="99">
        <v>46023</v>
      </c>
      <c r="E85" s="59" t="s">
        <v>269</v>
      </c>
      <c r="F85" s="59" t="s">
        <v>294</v>
      </c>
      <c r="G85" s="59" t="s">
        <v>150</v>
      </c>
      <c r="H85" s="69" t="s">
        <v>151</v>
      </c>
    </row>
    <row r="86" ht="46.5" customHeight="1">
      <c r="A86" s="56" t="s">
        <v>295</v>
      </c>
      <c r="B86" s="52" t="s">
        <v>296</v>
      </c>
      <c r="C86" s="99">
        <v>46157</v>
      </c>
      <c r="D86" s="108" t="s">
        <v>41</v>
      </c>
      <c r="E86" s="59" t="s">
        <v>269</v>
      </c>
      <c r="F86" s="59" t="s">
        <v>170</v>
      </c>
      <c r="G86" s="59" t="s">
        <v>150</v>
      </c>
      <c r="H86" s="69" t="s">
        <v>41</v>
      </c>
    </row>
    <row r="87" ht="45">
      <c r="A87" s="56" t="s">
        <v>297</v>
      </c>
      <c r="B87" s="52" t="s">
        <v>298</v>
      </c>
      <c r="C87" s="108" t="s">
        <v>41</v>
      </c>
      <c r="D87" s="99" t="s">
        <v>41</v>
      </c>
      <c r="E87" s="55" t="s">
        <v>275</v>
      </c>
      <c r="F87" s="59" t="s">
        <v>276</v>
      </c>
      <c r="G87" s="59" t="s">
        <v>150</v>
      </c>
      <c r="H87" s="69" t="s">
        <v>41</v>
      </c>
    </row>
    <row r="88" ht="57" customHeight="1">
      <c r="A88" s="56" t="s">
        <v>299</v>
      </c>
      <c r="B88" s="52" t="s">
        <v>300</v>
      </c>
      <c r="C88" s="99" t="s">
        <v>41</v>
      </c>
      <c r="D88" s="108" t="s">
        <v>41</v>
      </c>
      <c r="E88" s="59" t="s">
        <v>275</v>
      </c>
      <c r="F88" s="59" t="s">
        <v>279</v>
      </c>
      <c r="G88" s="59" t="s">
        <v>150</v>
      </c>
      <c r="H88" s="69" t="s">
        <v>41</v>
      </c>
    </row>
    <row r="89" ht="22.350000000000001" customHeight="1">
      <c r="A89" s="50" t="s">
        <v>301</v>
      </c>
      <c r="B89" s="50"/>
      <c r="C89" s="50"/>
      <c r="D89" s="50"/>
      <c r="E89" s="50"/>
      <c r="F89" s="50"/>
      <c r="G89" s="50"/>
      <c r="H89" s="50"/>
    </row>
    <row r="90" ht="38.25" customHeight="1">
      <c r="A90" s="109" t="s">
        <v>302</v>
      </c>
      <c r="B90" s="97" t="s">
        <v>303</v>
      </c>
      <c r="C90" s="97"/>
      <c r="D90" s="97"/>
      <c r="E90" s="97"/>
      <c r="F90" s="97"/>
      <c r="G90" s="97"/>
      <c r="H90" s="97"/>
    </row>
    <row r="91" ht="50.25" customHeight="1">
      <c r="A91" s="110" t="s">
        <v>304</v>
      </c>
      <c r="B91" s="111" t="s">
        <v>305</v>
      </c>
      <c r="C91" s="112"/>
      <c r="D91" s="112"/>
      <c r="E91" s="112"/>
      <c r="F91" s="112"/>
      <c r="G91" s="112"/>
      <c r="H91" s="112"/>
    </row>
    <row r="92" ht="101.25">
      <c r="A92" s="56" t="s">
        <v>306</v>
      </c>
      <c r="B92" s="105" t="s">
        <v>307</v>
      </c>
      <c r="C92" s="113">
        <v>46041</v>
      </c>
      <c r="D92" s="113">
        <v>46041</v>
      </c>
      <c r="E92" s="59" t="s">
        <v>308</v>
      </c>
      <c r="F92" s="59" t="s">
        <v>149</v>
      </c>
      <c r="G92" s="59" t="s">
        <v>309</v>
      </c>
      <c r="H92" s="59" t="s">
        <v>151</v>
      </c>
    </row>
    <row r="93" ht="101.25">
      <c r="A93" s="56" t="s">
        <v>310</v>
      </c>
      <c r="B93" s="105" t="s">
        <v>311</v>
      </c>
      <c r="C93" s="113">
        <v>46041</v>
      </c>
      <c r="D93" s="113">
        <v>46041</v>
      </c>
      <c r="E93" s="59" t="s">
        <v>308</v>
      </c>
      <c r="F93" s="59" t="s">
        <v>154</v>
      </c>
      <c r="G93" s="59" t="s">
        <v>309</v>
      </c>
      <c r="H93" s="59" t="s">
        <v>151</v>
      </c>
    </row>
    <row r="94" ht="90" customHeight="1">
      <c r="A94" s="56" t="s">
        <v>312</v>
      </c>
      <c r="B94" s="105" t="s">
        <v>313</v>
      </c>
      <c r="C94" s="59" t="s">
        <v>314</v>
      </c>
      <c r="D94" s="59" t="s">
        <v>314</v>
      </c>
      <c r="E94" s="59" t="s">
        <v>308</v>
      </c>
      <c r="F94" s="59" t="s">
        <v>315</v>
      </c>
      <c r="G94" s="59" t="s">
        <v>309</v>
      </c>
      <c r="H94" s="59" t="s">
        <v>151</v>
      </c>
    </row>
    <row r="95" ht="93" customHeight="1">
      <c r="A95" s="110" t="s">
        <v>316</v>
      </c>
      <c r="B95" s="105" t="s">
        <v>317</v>
      </c>
      <c r="C95" s="113">
        <v>46387</v>
      </c>
      <c r="D95" s="113" t="s">
        <v>41</v>
      </c>
      <c r="E95" s="59" t="s">
        <v>308</v>
      </c>
      <c r="F95" s="59" t="s">
        <v>161</v>
      </c>
      <c r="G95" s="59"/>
      <c r="H95" s="59" t="s">
        <v>41</v>
      </c>
    </row>
    <row r="96" ht="47.25" customHeight="1">
      <c r="A96" s="110" t="s">
        <v>318</v>
      </c>
      <c r="B96" s="111" t="s">
        <v>319</v>
      </c>
      <c r="C96" s="56"/>
      <c r="D96" s="56"/>
      <c r="E96" s="56"/>
      <c r="F96" s="56"/>
      <c r="G96" s="56"/>
      <c r="H96" s="56"/>
    </row>
    <row r="97" ht="84.75" customHeight="1">
      <c r="A97" s="55" t="s">
        <v>320</v>
      </c>
      <c r="B97" s="111" t="s">
        <v>321</v>
      </c>
      <c r="C97" s="99">
        <v>46265</v>
      </c>
      <c r="D97" s="99" t="s">
        <v>41</v>
      </c>
      <c r="E97" s="59" t="s">
        <v>322</v>
      </c>
      <c r="F97" s="59" t="s">
        <v>323</v>
      </c>
      <c r="G97" s="59"/>
      <c r="H97" s="59" t="s">
        <v>41</v>
      </c>
    </row>
    <row r="98" ht="86.25" customHeight="1">
      <c r="A98" s="55" t="s">
        <v>324</v>
      </c>
      <c r="B98" s="111" t="s">
        <v>325</v>
      </c>
      <c r="C98" s="99">
        <v>46325</v>
      </c>
      <c r="D98" s="99" t="s">
        <v>41</v>
      </c>
      <c r="E98" s="59" t="s">
        <v>322</v>
      </c>
      <c r="F98" s="59" t="s">
        <v>154</v>
      </c>
      <c r="G98" s="59"/>
      <c r="H98" s="59" t="s">
        <v>41</v>
      </c>
    </row>
    <row r="99" ht="84" customHeight="1">
      <c r="A99" s="55" t="s">
        <v>326</v>
      </c>
      <c r="B99" s="111" t="s">
        <v>327</v>
      </c>
      <c r="C99" s="99">
        <v>46356</v>
      </c>
      <c r="D99" s="99" t="s">
        <v>41</v>
      </c>
      <c r="E99" s="59" t="s">
        <v>322</v>
      </c>
      <c r="F99" s="59" t="s">
        <v>328</v>
      </c>
      <c r="G99" s="59"/>
      <c r="H99" s="59" t="s">
        <v>41</v>
      </c>
    </row>
    <row r="100" ht="85.5" customHeight="1">
      <c r="A100" s="55" t="s">
        <v>329</v>
      </c>
      <c r="B100" s="111" t="s">
        <v>330</v>
      </c>
      <c r="C100" s="99">
        <v>46386</v>
      </c>
      <c r="D100" s="99" t="s">
        <v>41</v>
      </c>
      <c r="E100" s="59" t="s">
        <v>322</v>
      </c>
      <c r="F100" s="59" t="s">
        <v>331</v>
      </c>
      <c r="G100" s="59"/>
      <c r="H100" s="59" t="s">
        <v>41</v>
      </c>
    </row>
    <row r="101" ht="48.75" customHeight="1">
      <c r="A101" s="110" t="s">
        <v>332</v>
      </c>
      <c r="B101" s="111" t="s">
        <v>333</v>
      </c>
      <c r="C101" s="50"/>
      <c r="D101" s="50"/>
      <c r="E101" s="50"/>
      <c r="F101" s="50"/>
      <c r="G101" s="50"/>
      <c r="H101" s="59"/>
    </row>
    <row r="102" ht="75.75" customHeight="1">
      <c r="A102" s="55" t="s">
        <v>334</v>
      </c>
      <c r="B102" s="111" t="s">
        <v>335</v>
      </c>
      <c r="C102" s="108">
        <v>46172</v>
      </c>
      <c r="D102" s="99" t="s">
        <v>41</v>
      </c>
      <c r="E102" s="59" t="s">
        <v>322</v>
      </c>
      <c r="F102" s="59" t="s">
        <v>323</v>
      </c>
      <c r="G102" s="59"/>
      <c r="H102" s="59" t="s">
        <v>41</v>
      </c>
    </row>
    <row r="103" ht="78" customHeight="1">
      <c r="A103" s="55" t="s">
        <v>336</v>
      </c>
      <c r="B103" s="111" t="s">
        <v>325</v>
      </c>
      <c r="C103" s="99">
        <v>46295</v>
      </c>
      <c r="D103" s="108" t="s">
        <v>41</v>
      </c>
      <c r="E103" s="59" t="s">
        <v>322</v>
      </c>
      <c r="F103" s="59" t="s">
        <v>154</v>
      </c>
      <c r="G103" s="59"/>
      <c r="H103" s="59" t="s">
        <v>41</v>
      </c>
    </row>
    <row r="104" ht="83.25" customHeight="1">
      <c r="A104" s="55" t="s">
        <v>337</v>
      </c>
      <c r="B104" s="111" t="s">
        <v>327</v>
      </c>
      <c r="C104" s="108">
        <v>46326</v>
      </c>
      <c r="D104" s="99" t="s">
        <v>41</v>
      </c>
      <c r="E104" s="59" t="s">
        <v>322</v>
      </c>
      <c r="F104" s="59" t="s">
        <v>328</v>
      </c>
      <c r="G104" s="59"/>
      <c r="H104" s="59" t="s">
        <v>41</v>
      </c>
    </row>
    <row r="105" ht="81" customHeight="1">
      <c r="A105" s="55" t="s">
        <v>338</v>
      </c>
      <c r="B105" s="111" t="s">
        <v>330</v>
      </c>
      <c r="C105" s="99">
        <v>46386</v>
      </c>
      <c r="D105" s="108" t="s">
        <v>41</v>
      </c>
      <c r="E105" s="59" t="s">
        <v>322</v>
      </c>
      <c r="F105" s="59" t="s">
        <v>331</v>
      </c>
      <c r="G105" s="59"/>
      <c r="H105" s="59" t="s">
        <v>41</v>
      </c>
    </row>
    <row r="106" ht="26.25" customHeight="1">
      <c r="A106" s="97" t="s">
        <v>339</v>
      </c>
      <c r="B106" s="97" t="s">
        <v>340</v>
      </c>
      <c r="C106" s="97"/>
      <c r="D106" s="97"/>
      <c r="E106" s="97"/>
      <c r="F106" s="97"/>
      <c r="G106" s="97"/>
      <c r="H106" s="97"/>
    </row>
    <row r="107" ht="48.75" customHeight="1">
      <c r="A107" s="101" t="s">
        <v>341</v>
      </c>
      <c r="B107" s="111" t="s">
        <v>342</v>
      </c>
      <c r="C107" s="114" t="s">
        <v>343</v>
      </c>
      <c r="D107" s="114"/>
      <c r="E107" s="115"/>
      <c r="F107" s="115"/>
      <c r="G107" s="115"/>
      <c r="H107" s="115"/>
    </row>
    <row r="108" ht="107.25" customHeight="1">
      <c r="A108" s="55" t="s">
        <v>344</v>
      </c>
      <c r="B108" s="105" t="s">
        <v>345</v>
      </c>
      <c r="C108" s="116" t="s">
        <v>41</v>
      </c>
      <c r="D108" s="116" t="s">
        <v>41</v>
      </c>
      <c r="E108" s="59" t="s">
        <v>346</v>
      </c>
      <c r="F108" s="59" t="s">
        <v>219</v>
      </c>
      <c r="G108" s="115"/>
      <c r="H108" s="59" t="s">
        <v>41</v>
      </c>
    </row>
    <row r="109" ht="102.75" customHeight="1">
      <c r="A109" s="55" t="s">
        <v>347</v>
      </c>
      <c r="B109" s="105" t="s">
        <v>348</v>
      </c>
      <c r="C109" s="116" t="s">
        <v>41</v>
      </c>
      <c r="D109" s="116" t="s">
        <v>41</v>
      </c>
      <c r="E109" s="59" t="s">
        <v>346</v>
      </c>
      <c r="F109" s="50" t="s">
        <v>154</v>
      </c>
      <c r="G109" s="115"/>
      <c r="H109" s="59" t="s">
        <v>41</v>
      </c>
    </row>
    <row r="110" ht="105.75" customHeight="1">
      <c r="A110" s="55" t="s">
        <v>349</v>
      </c>
      <c r="B110" s="105" t="s">
        <v>313</v>
      </c>
      <c r="C110" s="116" t="s">
        <v>41</v>
      </c>
      <c r="D110" s="116" t="s">
        <v>41</v>
      </c>
      <c r="E110" s="59" t="s">
        <v>346</v>
      </c>
      <c r="F110" s="50" t="s">
        <v>176</v>
      </c>
      <c r="G110" s="115"/>
      <c r="H110" s="59" t="s">
        <v>41</v>
      </c>
    </row>
    <row r="111" ht="108.75" customHeight="1">
      <c r="A111" s="55" t="s">
        <v>350</v>
      </c>
      <c r="B111" s="105" t="s">
        <v>351</v>
      </c>
      <c r="C111" s="116" t="s">
        <v>41</v>
      </c>
      <c r="D111" s="116" t="s">
        <v>41</v>
      </c>
      <c r="E111" s="59" t="s">
        <v>346</v>
      </c>
      <c r="F111" s="50" t="s">
        <v>352</v>
      </c>
      <c r="G111" s="115"/>
      <c r="H111" s="59" t="s">
        <v>41</v>
      </c>
    </row>
    <row r="112" ht="22.350000000000001" customHeight="1">
      <c r="A112" s="59" t="s">
        <v>353</v>
      </c>
      <c r="B112" s="59"/>
      <c r="C112" s="59"/>
      <c r="D112" s="59"/>
      <c r="E112" s="59"/>
      <c r="F112" s="59"/>
      <c r="G112" s="59"/>
      <c r="H112" s="59"/>
    </row>
    <row r="113" ht="41.25" customHeight="1">
      <c r="A113" s="97" t="s">
        <v>354</v>
      </c>
      <c r="B113" s="97" t="s">
        <v>355</v>
      </c>
      <c r="C113" s="97"/>
      <c r="D113" s="97"/>
      <c r="E113" s="97"/>
      <c r="F113" s="97"/>
      <c r="G113" s="97"/>
      <c r="H113" s="97"/>
    </row>
    <row r="114" ht="50.25" customHeight="1">
      <c r="A114" s="101" t="s">
        <v>356</v>
      </c>
      <c r="B114" s="111" t="s">
        <v>357</v>
      </c>
      <c r="C114" s="112"/>
      <c r="D114" s="112"/>
      <c r="E114" s="112"/>
      <c r="F114" s="112"/>
      <c r="G114" s="112"/>
      <c r="H114" s="112"/>
    </row>
    <row r="115" ht="26.25" customHeight="1">
      <c r="A115" s="101" t="s">
        <v>358</v>
      </c>
      <c r="B115" s="52" t="s">
        <v>359</v>
      </c>
      <c r="C115" s="116">
        <v>46113</v>
      </c>
      <c r="D115" s="116">
        <v>46085</v>
      </c>
      <c r="E115" s="59" t="s">
        <v>360</v>
      </c>
      <c r="F115" s="105" t="s">
        <v>361</v>
      </c>
      <c r="G115" s="56"/>
      <c r="H115" s="59" t="s">
        <v>151</v>
      </c>
    </row>
    <row r="116" ht="33.75">
      <c r="A116" s="101" t="s">
        <v>362</v>
      </c>
      <c r="B116" s="117" t="s">
        <v>363</v>
      </c>
      <c r="C116" s="116">
        <v>46143</v>
      </c>
      <c r="D116" s="116">
        <v>46099</v>
      </c>
      <c r="E116" s="59"/>
      <c r="F116" s="105" t="s">
        <v>364</v>
      </c>
      <c r="G116" s="56"/>
      <c r="H116" s="59" t="s">
        <v>151</v>
      </c>
    </row>
    <row r="117" ht="33.75">
      <c r="A117" s="101" t="s">
        <v>365</v>
      </c>
      <c r="B117" s="117" t="s">
        <v>366</v>
      </c>
      <c r="C117" s="116">
        <v>46381</v>
      </c>
      <c r="D117" s="99" t="s">
        <v>41</v>
      </c>
      <c r="E117" s="59"/>
      <c r="F117" s="105" t="s">
        <v>367</v>
      </c>
      <c r="G117" s="56"/>
      <c r="H117" s="59" t="s">
        <v>41</v>
      </c>
    </row>
    <row r="118" ht="33.75">
      <c r="A118" s="101" t="s">
        <v>368</v>
      </c>
      <c r="B118" s="117" t="s">
        <v>369</v>
      </c>
      <c r="C118" s="116">
        <v>46387</v>
      </c>
      <c r="D118" s="99" t="s">
        <v>41</v>
      </c>
      <c r="E118" s="59"/>
      <c r="F118" s="105" t="s">
        <v>370</v>
      </c>
      <c r="G118" s="56"/>
      <c r="H118" s="59" t="s">
        <v>41</v>
      </c>
    </row>
    <row r="119" ht="28.5" customHeight="1">
      <c r="A119" s="101" t="s">
        <v>371</v>
      </c>
      <c r="B119" s="52" t="s">
        <v>359</v>
      </c>
      <c r="C119" s="116">
        <v>46113</v>
      </c>
      <c r="D119" s="99" t="s">
        <v>41</v>
      </c>
      <c r="E119" s="59"/>
      <c r="F119" s="105" t="s">
        <v>361</v>
      </c>
      <c r="G119" s="56"/>
      <c r="H119" s="59" t="s">
        <v>41</v>
      </c>
    </row>
    <row r="120" ht="37.5" customHeight="1">
      <c r="A120" s="101" t="s">
        <v>372</v>
      </c>
      <c r="B120" s="117" t="s">
        <v>363</v>
      </c>
      <c r="C120" s="116">
        <v>46143</v>
      </c>
      <c r="D120" s="99" t="s">
        <v>41</v>
      </c>
      <c r="E120" s="59"/>
      <c r="F120" s="105" t="s">
        <v>364</v>
      </c>
      <c r="G120" s="56"/>
      <c r="H120" s="59" t="s">
        <v>41</v>
      </c>
    </row>
    <row r="121" ht="33.75">
      <c r="A121" s="101" t="s">
        <v>373</v>
      </c>
      <c r="B121" s="117" t="s">
        <v>366</v>
      </c>
      <c r="C121" s="116">
        <v>46381</v>
      </c>
      <c r="D121" s="99" t="s">
        <v>41</v>
      </c>
      <c r="E121" s="59"/>
      <c r="F121" s="105" t="s">
        <v>367</v>
      </c>
      <c r="G121" s="56"/>
      <c r="H121" s="59" t="s">
        <v>41</v>
      </c>
    </row>
    <row r="122" ht="33.75">
      <c r="A122" s="101" t="s">
        <v>374</v>
      </c>
      <c r="B122" s="117" t="s">
        <v>369</v>
      </c>
      <c r="C122" s="116">
        <v>46387</v>
      </c>
      <c r="D122" s="99" t="s">
        <v>41</v>
      </c>
      <c r="E122" s="59"/>
      <c r="F122" s="105" t="s">
        <v>370</v>
      </c>
      <c r="G122" s="56"/>
      <c r="H122" s="59" t="s">
        <v>41</v>
      </c>
    </row>
    <row r="123" ht="27.75" customHeight="1">
      <c r="A123" s="101" t="s">
        <v>375</v>
      </c>
      <c r="B123" s="117" t="s">
        <v>359</v>
      </c>
      <c r="C123" s="99" t="s">
        <v>41</v>
      </c>
      <c r="D123" s="102" t="s">
        <v>41</v>
      </c>
      <c r="E123" s="59"/>
      <c r="F123" s="105" t="s">
        <v>361</v>
      </c>
      <c r="G123" s="56"/>
      <c r="H123" s="59" t="s">
        <v>41</v>
      </c>
    </row>
    <row r="124" ht="37.5" customHeight="1">
      <c r="A124" s="101" t="s">
        <v>376</v>
      </c>
      <c r="B124" s="117" t="s">
        <v>363</v>
      </c>
      <c r="C124" s="99" t="s">
        <v>41</v>
      </c>
      <c r="D124" s="99" t="s">
        <v>41</v>
      </c>
      <c r="E124" s="59"/>
      <c r="F124" s="105" t="s">
        <v>364</v>
      </c>
      <c r="G124" s="56"/>
      <c r="H124" s="59" t="s">
        <v>41</v>
      </c>
    </row>
    <row r="125" ht="26.25" customHeight="1">
      <c r="A125" s="101" t="s">
        <v>377</v>
      </c>
      <c r="B125" s="117" t="s">
        <v>366</v>
      </c>
      <c r="C125" s="99" t="s">
        <v>41</v>
      </c>
      <c r="D125" s="99" t="s">
        <v>41</v>
      </c>
      <c r="E125" s="59"/>
      <c r="F125" s="105" t="s">
        <v>367</v>
      </c>
      <c r="G125" s="56"/>
      <c r="H125" s="59" t="s">
        <v>41</v>
      </c>
    </row>
    <row r="126" ht="27" customHeight="1">
      <c r="A126" s="101" t="s">
        <v>358</v>
      </c>
      <c r="B126" s="117" t="s">
        <v>369</v>
      </c>
      <c r="C126" s="99" t="s">
        <v>41</v>
      </c>
      <c r="D126" s="99" t="s">
        <v>41</v>
      </c>
      <c r="E126" s="59"/>
      <c r="F126" s="105" t="s">
        <v>370</v>
      </c>
      <c r="G126" s="56"/>
      <c r="H126" s="59" t="s">
        <v>41</v>
      </c>
    </row>
    <row r="127" ht="33.75" customHeight="1">
      <c r="A127" s="97" t="s">
        <v>378</v>
      </c>
      <c r="B127" s="97" t="s">
        <v>379</v>
      </c>
      <c r="C127" s="97"/>
      <c r="D127" s="97"/>
      <c r="E127" s="97"/>
      <c r="F127" s="97"/>
      <c r="G127" s="97"/>
      <c r="H127" s="97"/>
    </row>
    <row r="128" ht="46.5" customHeight="1">
      <c r="A128" s="101" t="s">
        <v>380</v>
      </c>
      <c r="B128" s="52" t="s">
        <v>381</v>
      </c>
      <c r="C128" s="52"/>
      <c r="D128" s="118"/>
      <c r="E128" s="52"/>
      <c r="F128" s="56"/>
      <c r="G128" s="56"/>
      <c r="H128" s="56"/>
    </row>
    <row r="129" ht="30.600000000000001" customHeight="1">
      <c r="A129" s="101" t="s">
        <v>382</v>
      </c>
      <c r="B129" s="52" t="s">
        <v>383</v>
      </c>
      <c r="C129" s="116">
        <v>46113</v>
      </c>
      <c r="D129" s="99">
        <v>45952</v>
      </c>
      <c r="E129" s="59" t="s">
        <v>360</v>
      </c>
      <c r="F129" s="105" t="s">
        <v>361</v>
      </c>
      <c r="G129" s="59"/>
      <c r="H129" s="59" t="s">
        <v>151</v>
      </c>
    </row>
    <row r="130" ht="29.100000000000001" customHeight="1">
      <c r="A130" s="101" t="s">
        <v>384</v>
      </c>
      <c r="B130" s="52" t="s">
        <v>385</v>
      </c>
      <c r="C130" s="116">
        <v>46143</v>
      </c>
      <c r="D130" s="99">
        <v>45966</v>
      </c>
      <c r="E130" s="59"/>
      <c r="F130" s="105" t="s">
        <v>364</v>
      </c>
      <c r="G130" s="59"/>
      <c r="H130" s="59" t="s">
        <v>151</v>
      </c>
    </row>
    <row r="131" ht="30.600000000000001" customHeight="1">
      <c r="A131" s="101" t="s">
        <v>386</v>
      </c>
      <c r="B131" s="52" t="s">
        <v>387</v>
      </c>
      <c r="C131" s="116">
        <v>46381</v>
      </c>
      <c r="D131" s="119">
        <v>46057</v>
      </c>
      <c r="E131" s="59"/>
      <c r="F131" s="105" t="s">
        <v>367</v>
      </c>
      <c r="G131" s="59"/>
      <c r="H131" s="59" t="s">
        <v>151</v>
      </c>
    </row>
    <row r="132" ht="30.600000000000001" customHeight="1">
      <c r="A132" s="101" t="s">
        <v>388</v>
      </c>
      <c r="B132" s="52" t="s">
        <v>330</v>
      </c>
      <c r="C132" s="116">
        <v>46387</v>
      </c>
      <c r="D132" s="99" t="s">
        <v>41</v>
      </c>
      <c r="E132" s="59"/>
      <c r="F132" s="105" t="s">
        <v>370</v>
      </c>
      <c r="G132" s="59"/>
      <c r="H132" s="59" t="s">
        <v>41</v>
      </c>
    </row>
    <row r="133" ht="30.600000000000001" customHeight="1">
      <c r="A133" s="101"/>
      <c r="B133" s="52" t="s">
        <v>383</v>
      </c>
      <c r="C133" s="116">
        <v>46113</v>
      </c>
      <c r="D133" s="120">
        <v>45937</v>
      </c>
      <c r="E133" s="59" t="s">
        <v>360</v>
      </c>
      <c r="F133" s="105" t="s">
        <v>361</v>
      </c>
      <c r="G133" s="59"/>
      <c r="H133" s="59" t="s">
        <v>151</v>
      </c>
    </row>
    <row r="134" ht="30.600000000000001" customHeight="1">
      <c r="A134" s="101"/>
      <c r="B134" s="52" t="s">
        <v>385</v>
      </c>
      <c r="C134" s="116">
        <v>46143</v>
      </c>
      <c r="D134" s="120">
        <v>45947</v>
      </c>
      <c r="E134" s="59"/>
      <c r="F134" s="105" t="s">
        <v>364</v>
      </c>
      <c r="G134" s="59"/>
      <c r="H134" s="59" t="s">
        <v>151</v>
      </c>
    </row>
    <row r="135" ht="30.600000000000001" customHeight="1">
      <c r="A135" s="101"/>
      <c r="B135" s="52" t="s">
        <v>387</v>
      </c>
      <c r="C135" s="116">
        <v>46381</v>
      </c>
      <c r="D135" s="120">
        <v>46044</v>
      </c>
      <c r="E135" s="59"/>
      <c r="F135" s="105" t="s">
        <v>367</v>
      </c>
      <c r="G135" s="59"/>
      <c r="H135" s="59" t="s">
        <v>151</v>
      </c>
    </row>
    <row r="136" ht="30.600000000000001" customHeight="1">
      <c r="A136" s="101"/>
      <c r="B136" s="52" t="s">
        <v>330</v>
      </c>
      <c r="C136" s="116">
        <v>46387</v>
      </c>
      <c r="D136" s="120" t="s">
        <v>41</v>
      </c>
      <c r="E136" s="59"/>
      <c r="F136" s="105" t="s">
        <v>370</v>
      </c>
      <c r="G136" s="59"/>
      <c r="H136" s="59" t="s">
        <v>41</v>
      </c>
    </row>
    <row r="137" ht="30.600000000000001" customHeight="1">
      <c r="A137" s="101"/>
      <c r="B137" s="52" t="s">
        <v>383</v>
      </c>
      <c r="C137" s="116">
        <v>46113</v>
      </c>
      <c r="D137" s="120">
        <v>46107</v>
      </c>
      <c r="E137" s="59" t="s">
        <v>360</v>
      </c>
      <c r="F137" s="105" t="s">
        <v>361</v>
      </c>
      <c r="G137" s="59"/>
      <c r="H137" s="59" t="s">
        <v>151</v>
      </c>
    </row>
    <row r="138" ht="30.600000000000001" customHeight="1">
      <c r="A138" s="101"/>
      <c r="B138" s="52" t="s">
        <v>385</v>
      </c>
      <c r="C138" s="116">
        <v>46143</v>
      </c>
      <c r="D138" s="120">
        <v>46119</v>
      </c>
      <c r="E138" s="59"/>
      <c r="F138" s="105" t="s">
        <v>364</v>
      </c>
      <c r="G138" s="59"/>
      <c r="H138" s="59" t="s">
        <v>151</v>
      </c>
    </row>
    <row r="139" ht="30.600000000000001" customHeight="1">
      <c r="A139" s="101"/>
      <c r="B139" s="52" t="s">
        <v>387</v>
      </c>
      <c r="C139" s="116">
        <v>46381</v>
      </c>
      <c r="D139" s="120" t="s">
        <v>41</v>
      </c>
      <c r="E139" s="59"/>
      <c r="F139" s="105" t="s">
        <v>367</v>
      </c>
      <c r="G139" s="59"/>
      <c r="H139" s="59" t="s">
        <v>41</v>
      </c>
    </row>
    <row r="140" ht="30.600000000000001" customHeight="1">
      <c r="A140" s="101"/>
      <c r="B140" s="52" t="s">
        <v>330</v>
      </c>
      <c r="C140" s="116">
        <v>46387</v>
      </c>
      <c r="D140" s="120" t="s">
        <v>41</v>
      </c>
      <c r="E140" s="59"/>
      <c r="F140" s="105" t="s">
        <v>370</v>
      </c>
      <c r="G140" s="59"/>
      <c r="H140" s="59" t="s">
        <v>41</v>
      </c>
    </row>
    <row r="141" ht="30.600000000000001" customHeight="1">
      <c r="A141" s="101"/>
      <c r="B141" s="52" t="s">
        <v>383</v>
      </c>
      <c r="C141" s="116">
        <v>46113</v>
      </c>
      <c r="D141" s="120">
        <v>46104</v>
      </c>
      <c r="E141" s="59" t="s">
        <v>360</v>
      </c>
      <c r="F141" s="105" t="s">
        <v>361</v>
      </c>
      <c r="G141" s="59"/>
      <c r="H141" s="59" t="s">
        <v>151</v>
      </c>
    </row>
    <row r="142" ht="30.600000000000001" customHeight="1">
      <c r="A142" s="101"/>
      <c r="B142" s="52" t="s">
        <v>385</v>
      </c>
      <c r="C142" s="116">
        <v>46143</v>
      </c>
      <c r="D142" s="120">
        <v>46114</v>
      </c>
      <c r="E142" s="59"/>
      <c r="F142" s="105" t="s">
        <v>364</v>
      </c>
      <c r="G142" s="59"/>
      <c r="H142" s="59" t="s">
        <v>151</v>
      </c>
    </row>
    <row r="143" ht="30.600000000000001" customHeight="1">
      <c r="A143" s="101"/>
      <c r="B143" s="52" t="s">
        <v>387</v>
      </c>
      <c r="C143" s="116">
        <v>46381</v>
      </c>
      <c r="D143" s="120" t="s">
        <v>41</v>
      </c>
      <c r="E143" s="59"/>
      <c r="F143" s="105" t="s">
        <v>367</v>
      </c>
      <c r="G143" s="59"/>
      <c r="H143" s="59" t="s">
        <v>41</v>
      </c>
    </row>
    <row r="144" ht="30.600000000000001" customHeight="1">
      <c r="A144" s="101"/>
      <c r="B144" s="52" t="s">
        <v>330</v>
      </c>
      <c r="C144" s="116">
        <v>46387</v>
      </c>
      <c r="D144" s="120" t="s">
        <v>41</v>
      </c>
      <c r="E144" s="59"/>
      <c r="F144" s="105" t="s">
        <v>370</v>
      </c>
      <c r="G144" s="59"/>
      <c r="H144" s="59" t="s">
        <v>41</v>
      </c>
    </row>
    <row r="145" ht="30.600000000000001" customHeight="1">
      <c r="A145" s="101"/>
      <c r="B145" s="52" t="s">
        <v>383</v>
      </c>
      <c r="C145" s="116">
        <v>46113</v>
      </c>
      <c r="D145" s="120">
        <v>46100</v>
      </c>
      <c r="E145" s="59" t="s">
        <v>360</v>
      </c>
      <c r="F145" s="105" t="s">
        <v>361</v>
      </c>
      <c r="G145" s="59"/>
      <c r="H145" s="59" t="s">
        <v>151</v>
      </c>
    </row>
    <row r="146" ht="30.600000000000001" customHeight="1">
      <c r="A146" s="101"/>
      <c r="B146" s="52" t="s">
        <v>385</v>
      </c>
      <c r="C146" s="116">
        <v>46143</v>
      </c>
      <c r="D146" s="120">
        <v>46112</v>
      </c>
      <c r="E146" s="59"/>
      <c r="F146" s="105" t="s">
        <v>364</v>
      </c>
      <c r="G146" s="59"/>
      <c r="H146" s="59" t="s">
        <v>151</v>
      </c>
    </row>
    <row r="147" ht="30.600000000000001" customHeight="1">
      <c r="A147" s="101"/>
      <c r="B147" s="52" t="s">
        <v>387</v>
      </c>
      <c r="C147" s="116">
        <v>46381</v>
      </c>
      <c r="D147" s="120" t="s">
        <v>41</v>
      </c>
      <c r="E147" s="59"/>
      <c r="F147" s="105" t="s">
        <v>367</v>
      </c>
      <c r="G147" s="59"/>
      <c r="H147" s="59" t="s">
        <v>41</v>
      </c>
    </row>
    <row r="148" ht="30.600000000000001" customHeight="1">
      <c r="A148" s="101"/>
      <c r="B148" s="52" t="s">
        <v>330</v>
      </c>
      <c r="C148" s="116">
        <v>46387</v>
      </c>
      <c r="D148" s="120" t="s">
        <v>41</v>
      </c>
      <c r="E148" s="59"/>
      <c r="F148" s="105" t="s">
        <v>370</v>
      </c>
      <c r="G148" s="59"/>
      <c r="H148" s="59" t="s">
        <v>41</v>
      </c>
    </row>
    <row r="149" ht="30.600000000000001" customHeight="1">
      <c r="A149" s="101"/>
      <c r="B149" s="52" t="s">
        <v>383</v>
      </c>
      <c r="C149" s="116">
        <v>46113</v>
      </c>
      <c r="D149" s="120">
        <v>46098</v>
      </c>
      <c r="E149" s="59" t="s">
        <v>360</v>
      </c>
      <c r="F149" s="105" t="s">
        <v>361</v>
      </c>
      <c r="G149" s="59"/>
      <c r="H149" s="59" t="s">
        <v>151</v>
      </c>
    </row>
    <row r="150" ht="30.600000000000001" customHeight="1">
      <c r="A150" s="101"/>
      <c r="B150" s="52" t="s">
        <v>385</v>
      </c>
      <c r="C150" s="116">
        <v>46143</v>
      </c>
      <c r="D150" s="120">
        <v>46111</v>
      </c>
      <c r="E150" s="59"/>
      <c r="F150" s="105" t="s">
        <v>364</v>
      </c>
      <c r="G150" s="59"/>
      <c r="H150" s="59" t="s">
        <v>151</v>
      </c>
    </row>
    <row r="151" ht="30.600000000000001" customHeight="1">
      <c r="A151" s="101"/>
      <c r="B151" s="52" t="s">
        <v>387</v>
      </c>
      <c r="C151" s="116">
        <v>46381</v>
      </c>
      <c r="D151" s="120" t="s">
        <v>41</v>
      </c>
      <c r="E151" s="59"/>
      <c r="F151" s="105" t="s">
        <v>367</v>
      </c>
      <c r="G151" s="59"/>
      <c r="H151" s="59" t="s">
        <v>41</v>
      </c>
    </row>
    <row r="152" ht="30.600000000000001" customHeight="1">
      <c r="A152" s="101"/>
      <c r="B152" s="52" t="s">
        <v>330</v>
      </c>
      <c r="C152" s="116">
        <v>46387</v>
      </c>
      <c r="D152" s="120" t="s">
        <v>41</v>
      </c>
      <c r="E152" s="59"/>
      <c r="F152" s="105" t="s">
        <v>370</v>
      </c>
      <c r="G152" s="59"/>
      <c r="H152" s="59" t="s">
        <v>41</v>
      </c>
    </row>
    <row r="153" ht="30.600000000000001" customHeight="1">
      <c r="A153" s="101"/>
      <c r="B153" s="52" t="s">
        <v>383</v>
      </c>
      <c r="C153" s="116">
        <v>46113</v>
      </c>
      <c r="D153" s="120">
        <v>46098</v>
      </c>
      <c r="E153" s="59" t="s">
        <v>360</v>
      </c>
      <c r="F153" s="105" t="s">
        <v>361</v>
      </c>
      <c r="G153" s="59"/>
      <c r="H153" s="59" t="s">
        <v>151</v>
      </c>
    </row>
    <row r="154" ht="30.600000000000001" customHeight="1">
      <c r="A154" s="101"/>
      <c r="B154" s="52" t="s">
        <v>385</v>
      </c>
      <c r="C154" s="116">
        <v>46143</v>
      </c>
      <c r="D154" s="120">
        <v>46111</v>
      </c>
      <c r="E154" s="59"/>
      <c r="F154" s="105" t="s">
        <v>364</v>
      </c>
      <c r="G154" s="59"/>
      <c r="H154" s="59" t="s">
        <v>151</v>
      </c>
    </row>
    <row r="155" ht="30.600000000000001" customHeight="1">
      <c r="A155" s="101"/>
      <c r="B155" s="52" t="s">
        <v>387</v>
      </c>
      <c r="C155" s="116">
        <v>46381</v>
      </c>
      <c r="D155" s="120" t="s">
        <v>41</v>
      </c>
      <c r="E155" s="59"/>
      <c r="F155" s="105" t="s">
        <v>367</v>
      </c>
      <c r="G155" s="59"/>
      <c r="H155" s="59" t="s">
        <v>41</v>
      </c>
    </row>
    <row r="156" ht="30.600000000000001" customHeight="1">
      <c r="A156" s="101"/>
      <c r="B156" s="52" t="s">
        <v>330</v>
      </c>
      <c r="C156" s="116">
        <v>46387</v>
      </c>
      <c r="D156" s="120" t="s">
        <v>41</v>
      </c>
      <c r="E156" s="59"/>
      <c r="F156" s="105" t="s">
        <v>370</v>
      </c>
      <c r="G156" s="59"/>
      <c r="H156" s="59" t="s">
        <v>41</v>
      </c>
    </row>
    <row r="157" ht="47.25" customHeight="1">
      <c r="A157" s="97" t="s">
        <v>389</v>
      </c>
      <c r="B157" s="97" t="s">
        <v>390</v>
      </c>
      <c r="C157" s="97"/>
      <c r="D157" s="97"/>
      <c r="E157" s="97"/>
      <c r="F157" s="97"/>
      <c r="G157" s="97"/>
      <c r="H157" s="97"/>
    </row>
    <row r="158" ht="60.75" customHeight="1">
      <c r="A158" s="101" t="s">
        <v>391</v>
      </c>
      <c r="B158" s="121" t="s">
        <v>392</v>
      </c>
      <c r="C158" s="56"/>
      <c r="D158" s="56"/>
      <c r="E158" s="56"/>
      <c r="F158" s="56"/>
      <c r="G158" s="56"/>
      <c r="H158" s="56"/>
    </row>
    <row r="159" ht="37.5" customHeight="1">
      <c r="A159" s="55" t="s">
        <v>393</v>
      </c>
      <c r="B159" s="52" t="s">
        <v>394</v>
      </c>
      <c r="C159" s="116">
        <v>46113</v>
      </c>
      <c r="D159" s="113">
        <v>46038</v>
      </c>
      <c r="E159" s="59" t="s">
        <v>360</v>
      </c>
      <c r="F159" s="105" t="s">
        <v>361</v>
      </c>
      <c r="G159" s="59" t="s">
        <v>309</v>
      </c>
      <c r="H159" s="59" t="s">
        <v>151</v>
      </c>
    </row>
    <row r="160" ht="33" customHeight="1">
      <c r="A160" s="55" t="s">
        <v>395</v>
      </c>
      <c r="B160" s="52" t="s">
        <v>385</v>
      </c>
      <c r="C160" s="116">
        <v>46143</v>
      </c>
      <c r="D160" s="113">
        <v>46077</v>
      </c>
      <c r="E160" s="59"/>
      <c r="F160" s="105" t="s">
        <v>364</v>
      </c>
      <c r="G160" s="59" t="s">
        <v>309</v>
      </c>
      <c r="H160" s="59" t="s">
        <v>151</v>
      </c>
    </row>
    <row r="161" ht="33.75" customHeight="1">
      <c r="A161" s="55" t="s">
        <v>396</v>
      </c>
      <c r="B161" s="52" t="s">
        <v>387</v>
      </c>
      <c r="C161" s="116">
        <v>46381</v>
      </c>
      <c r="D161" s="59" t="s">
        <v>41</v>
      </c>
      <c r="E161" s="59"/>
      <c r="F161" s="105" t="s">
        <v>367</v>
      </c>
      <c r="G161" s="56"/>
      <c r="H161" s="59" t="s">
        <v>41</v>
      </c>
    </row>
    <row r="162" ht="30" customHeight="1">
      <c r="A162" s="55" t="s">
        <v>397</v>
      </c>
      <c r="B162" s="52" t="s">
        <v>330</v>
      </c>
      <c r="C162" s="116">
        <v>46387</v>
      </c>
      <c r="D162" s="59" t="s">
        <v>41</v>
      </c>
      <c r="E162" s="59"/>
      <c r="F162" s="105" t="s">
        <v>370</v>
      </c>
      <c r="G162" s="56"/>
      <c r="H162" s="59" t="s">
        <v>41</v>
      </c>
    </row>
    <row r="163" ht="14.25">
      <c r="A163" s="7"/>
      <c r="B163" s="7"/>
      <c r="C163" s="7"/>
      <c r="D163" s="7"/>
      <c r="E163" s="7"/>
      <c r="F163" s="7"/>
      <c r="G163" s="7"/>
      <c r="H163" s="7"/>
    </row>
    <row r="164" ht="14.25">
      <c r="A164" s="7"/>
      <c r="B164" s="7"/>
      <c r="C164" s="7"/>
      <c r="D164" s="7"/>
      <c r="E164" s="7"/>
      <c r="F164" s="7"/>
      <c r="G164" s="7"/>
      <c r="H164" s="7"/>
    </row>
    <row r="165" ht="14.25">
      <c r="A165" s="7"/>
      <c r="B165" s="7"/>
      <c r="C165" s="7"/>
      <c r="D165" s="7"/>
      <c r="E165" s="7"/>
      <c r="F165" s="7"/>
      <c r="G165" s="7"/>
      <c r="H165" s="7"/>
    </row>
    <row r="166" ht="14.25">
      <c r="A166" s="7"/>
      <c r="B166" s="7"/>
      <c r="C166" s="7"/>
      <c r="D166" s="7"/>
      <c r="E166" s="7"/>
      <c r="F166" s="7"/>
      <c r="G166" s="7"/>
      <c r="H166" s="7"/>
    </row>
    <row r="167" ht="14.25">
      <c r="A167" s="7"/>
      <c r="B167" s="7"/>
      <c r="C167" s="7"/>
      <c r="D167" s="7"/>
      <c r="E167" s="7"/>
      <c r="F167" s="7"/>
      <c r="G167" s="7"/>
      <c r="H167" s="7"/>
    </row>
    <row r="168" ht="14.25">
      <c r="A168" s="7"/>
      <c r="B168" s="7"/>
      <c r="C168" s="7"/>
      <c r="D168" s="7"/>
      <c r="E168" s="7"/>
      <c r="F168" s="7"/>
      <c r="G168" s="7"/>
      <c r="H168" s="7"/>
    </row>
    <row r="169" ht="14.25">
      <c r="A169" s="7"/>
      <c r="B169" s="7"/>
      <c r="C169" s="7"/>
      <c r="D169" s="7"/>
      <c r="E169" s="7"/>
      <c r="F169" s="7"/>
      <c r="G169" s="7"/>
      <c r="H169" s="7"/>
    </row>
    <row r="170" ht="14.25">
      <c r="A170" s="7"/>
      <c r="B170" s="7"/>
      <c r="C170" s="7"/>
      <c r="D170" s="7"/>
      <c r="E170" s="7"/>
      <c r="F170" s="7"/>
      <c r="G170" s="7"/>
      <c r="H170" s="7"/>
    </row>
    <row r="171" ht="14.25">
      <c r="A171" s="7"/>
    </row>
    <row r="172" ht="14.25">
      <c r="A172" s="7"/>
    </row>
    <row r="173" ht="14.25">
      <c r="A173" s="7"/>
    </row>
    <row r="174" ht="14.25">
      <c r="A174" s="7"/>
    </row>
    <row r="175" ht="14.25">
      <c r="A175" s="7"/>
    </row>
    <row r="176" ht="14.25">
      <c r="A176" s="7"/>
    </row>
    <row r="177" ht="14.25">
      <c r="A177" s="7"/>
    </row>
    <row r="178" ht="14.25">
      <c r="A178" s="7"/>
    </row>
    <row r="179" ht="14.25">
      <c r="A179" s="7"/>
    </row>
    <row r="180" ht="14.25">
      <c r="A180" s="7"/>
    </row>
    <row r="181" ht="14.25">
      <c r="A181" s="7"/>
    </row>
    <row r="182" ht="14.25">
      <c r="A182" s="7"/>
    </row>
    <row r="183" ht="14.25">
      <c r="A183" s="7"/>
    </row>
    <row r="184" ht="14.25">
      <c r="A184" s="1"/>
    </row>
    <row r="185" ht="14.25">
      <c r="A185" s="1"/>
    </row>
    <row r="186" ht="14.25">
      <c r="A186" s="1"/>
    </row>
    <row r="187" ht="14.25">
      <c r="A187" s="1"/>
    </row>
    <row r="188" ht="14.25">
      <c r="A188" s="1"/>
    </row>
    <row r="189" ht="14.25">
      <c r="A189" s="1"/>
    </row>
    <row r="190" ht="14.25">
      <c r="A190" s="1"/>
    </row>
    <row r="191" ht="14.25">
      <c r="A191" s="1"/>
    </row>
    <row r="192" ht="14.25">
      <c r="A192" s="1"/>
    </row>
    <row r="193" ht="14.25">
      <c r="A193" s="1"/>
    </row>
    <row r="194" ht="14.25">
      <c r="A194" s="1"/>
    </row>
    <row r="195" ht="14.25">
      <c r="A195" s="1"/>
    </row>
    <row r="196" ht="14.25">
      <c r="A196" s="1"/>
    </row>
    <row r="197" ht="14.25">
      <c r="A197" s="1"/>
    </row>
    <row r="198" ht="14.25">
      <c r="A198" s="1"/>
    </row>
    <row r="199" ht="14.25">
      <c r="A199" s="1"/>
    </row>
    <row r="200" ht="14.25">
      <c r="A200" s="1"/>
    </row>
    <row r="201" ht="14.25">
      <c r="A201" s="1"/>
    </row>
    <row r="202" ht="14.25">
      <c r="A202" s="1"/>
    </row>
    <row r="203" ht="14.25">
      <c r="A203" s="1"/>
    </row>
    <row r="204" ht="14.25">
      <c r="A204" s="1"/>
    </row>
    <row r="205" ht="14.25">
      <c r="A205" s="1"/>
    </row>
    <row r="206" ht="14.25">
      <c r="A206" s="1"/>
    </row>
    <row r="207" ht="14.25">
      <c r="A207" s="1"/>
    </row>
    <row r="208" ht="14.25">
      <c r="A208" s="1"/>
    </row>
    <row r="209" ht="14.25">
      <c r="A209" s="1"/>
    </row>
    <row r="210" ht="14.25">
      <c r="A210" s="1"/>
    </row>
    <row r="211" ht="14.25">
      <c r="A211" s="1"/>
    </row>
    <row r="212" ht="14.25">
      <c r="A212" s="1"/>
    </row>
    <row r="213" ht="14.25">
      <c r="A213" s="1"/>
    </row>
    <row r="214" ht="14.25">
      <c r="A214" s="1"/>
    </row>
    <row r="215" ht="14.25">
      <c r="A215" s="1"/>
    </row>
    <row r="216" ht="14.25">
      <c r="A216" s="1"/>
    </row>
    <row r="217" ht="14.25">
      <c r="A217" s="1"/>
    </row>
    <row r="218" ht="14.25">
      <c r="A218" s="1"/>
    </row>
    <row r="219" ht="14.25">
      <c r="A219" s="1"/>
    </row>
    <row r="220" ht="14.25">
      <c r="A220" s="1"/>
    </row>
    <row r="221" ht="14.25">
      <c r="A221" s="1"/>
    </row>
    <row r="222" ht="14.25">
      <c r="A222" s="1"/>
    </row>
    <row r="223" ht="14.25">
      <c r="A223" s="1"/>
    </row>
    <row r="224" ht="14.25">
      <c r="A224" s="1"/>
    </row>
    <row r="225" ht="14.25">
      <c r="A225" s="1"/>
    </row>
    <row r="226" ht="14.25">
      <c r="A226" s="1"/>
    </row>
    <row r="227" ht="14.25">
      <c r="A227" s="1"/>
    </row>
    <row r="228" ht="14.25">
      <c r="A228" s="1"/>
    </row>
    <row r="229" ht="14.25">
      <c r="A229" s="1"/>
    </row>
    <row r="230" ht="14.25">
      <c r="A230" s="1"/>
    </row>
    <row r="231" ht="14.25">
      <c r="A231" s="1"/>
    </row>
    <row r="232" ht="14.25">
      <c r="A232" s="1"/>
    </row>
    <row r="233" ht="14.25">
      <c r="A233" s="1"/>
    </row>
    <row r="234" ht="14.25">
      <c r="A234" s="1"/>
    </row>
    <row r="235" ht="14.25">
      <c r="A235" s="1"/>
    </row>
    <row r="236" ht="14.25">
      <c r="A236" s="1"/>
    </row>
    <row r="237" ht="14.25">
      <c r="A237" s="1"/>
    </row>
    <row r="238" ht="14.25">
      <c r="A238" s="1"/>
    </row>
    <row r="239" ht="14.25">
      <c r="A239" s="1"/>
    </row>
    <row r="240" ht="14.25">
      <c r="A240" s="1"/>
    </row>
    <row r="241" ht="14.25">
      <c r="A241" s="1"/>
    </row>
    <row r="242" ht="14.25">
      <c r="A242" s="1"/>
    </row>
    <row r="243" ht="14.25">
      <c r="A243" s="1"/>
    </row>
    <row r="244" ht="14.25">
      <c r="A244" s="1"/>
    </row>
    <row r="245" ht="14.25">
      <c r="A245" s="1"/>
    </row>
    <row r="246" ht="14.25">
      <c r="A246" s="1"/>
    </row>
    <row r="247" ht="14.25">
      <c r="A247" s="1"/>
    </row>
    <row r="248" ht="14.25">
      <c r="A248" s="1"/>
    </row>
    <row r="249" ht="14.25">
      <c r="A249" s="1"/>
    </row>
    <row r="250" ht="14.25">
      <c r="A250" s="1"/>
    </row>
    <row r="251" ht="14.25">
      <c r="A251" s="1"/>
    </row>
    <row r="252" ht="14.25">
      <c r="A252" s="1"/>
    </row>
    <row r="253" ht="14.25">
      <c r="A253" s="1"/>
    </row>
    <row r="254" ht="14.25">
      <c r="A254" s="1"/>
    </row>
    <row r="255" ht="14.25">
      <c r="A255" s="1"/>
    </row>
    <row r="256" ht="14.25">
      <c r="A256" s="1"/>
    </row>
    <row r="257" ht="14.25">
      <c r="A257" s="1"/>
    </row>
    <row r="258" ht="14.25">
      <c r="A258" s="1"/>
    </row>
    <row r="259" ht="14.25">
      <c r="A259" s="1"/>
    </row>
    <row r="260" ht="14.25">
      <c r="A260" s="1"/>
    </row>
    <row r="261" ht="14.25">
      <c r="A261" s="1"/>
    </row>
    <row r="262" ht="14.25">
      <c r="A262" s="1"/>
    </row>
    <row r="263" ht="14.25">
      <c r="A263" s="1"/>
    </row>
    <row r="264" ht="14.25">
      <c r="A264" s="1"/>
    </row>
    <row r="265" ht="14.25">
      <c r="A265" s="1"/>
    </row>
    <row r="266" ht="14.25">
      <c r="A266" s="1"/>
    </row>
    <row r="267" ht="14.25">
      <c r="A267" s="1"/>
    </row>
    <row r="268" ht="14.25">
      <c r="A268" s="1"/>
    </row>
    <row r="269" ht="14.25">
      <c r="A269" s="1"/>
    </row>
    <row r="270" ht="14.25">
      <c r="A270" s="1"/>
    </row>
    <row r="271" ht="14.25">
      <c r="A271" s="1"/>
    </row>
    <row r="272" ht="14.25">
      <c r="A272" s="1"/>
    </row>
    <row r="273" ht="14.25">
      <c r="A273" s="1"/>
    </row>
    <row r="274" ht="14.25">
      <c r="A274" s="1"/>
    </row>
    <row r="275" ht="14.25">
      <c r="A275" s="1"/>
    </row>
    <row r="276" ht="14.25">
      <c r="A276" s="1"/>
    </row>
    <row r="277" ht="14.25">
      <c r="A277" s="1"/>
    </row>
    <row r="278" ht="14.25">
      <c r="A278" s="1"/>
    </row>
    <row r="279" ht="14.25">
      <c r="A279" s="1"/>
    </row>
    <row r="280" ht="14.25">
      <c r="A280" s="1"/>
    </row>
    <row r="281" ht="14.25">
      <c r="A281" s="1"/>
    </row>
    <row r="282" ht="14.25">
      <c r="A282" s="1"/>
    </row>
    <row r="283" ht="14.25">
      <c r="A283" s="1"/>
    </row>
    <row r="284" ht="14.25">
      <c r="A284" s="1"/>
    </row>
    <row r="285" ht="14.25">
      <c r="A285" s="1"/>
    </row>
    <row r="286" ht="14.25">
      <c r="A286" s="1"/>
    </row>
    <row r="287" ht="14.25">
      <c r="A287" s="1"/>
    </row>
    <row r="288" ht="14.25">
      <c r="A288" s="1"/>
    </row>
    <row r="289" ht="14.25">
      <c r="A289" s="1"/>
    </row>
    <row r="290" ht="14.25">
      <c r="A290" s="1"/>
    </row>
    <row r="291" ht="14.25">
      <c r="A291" s="1"/>
    </row>
    <row r="292" ht="14.25">
      <c r="A292" s="1"/>
    </row>
    <row r="293" ht="14.25">
      <c r="A293" s="1"/>
    </row>
    <row r="294" ht="14.25">
      <c r="A294" s="1"/>
    </row>
    <row r="295" ht="14.25">
      <c r="A295" s="1"/>
    </row>
    <row r="296" ht="14.25">
      <c r="A296" s="1"/>
    </row>
    <row r="297" ht="14.25">
      <c r="A297" s="1"/>
    </row>
    <row r="298" ht="14.25">
      <c r="A298" s="1"/>
    </row>
    <row r="299" ht="14.25">
      <c r="A299" s="1"/>
    </row>
    <row r="300" ht="14.25">
      <c r="A300" s="1"/>
    </row>
    <row r="301" ht="14.25">
      <c r="A301" s="1"/>
    </row>
    <row r="302" ht="14.25">
      <c r="A302" s="1"/>
    </row>
    <row r="303" ht="14.25">
      <c r="A303" s="1"/>
    </row>
    <row r="304" ht="14.25">
      <c r="A304" s="1"/>
    </row>
    <row r="305" ht="14.25">
      <c r="A305" s="1"/>
    </row>
    <row r="306" ht="14.25">
      <c r="A306" s="1"/>
    </row>
    <row r="307" ht="14.25">
      <c r="A307" s="1"/>
    </row>
    <row r="308" ht="14.25">
      <c r="A308" s="1"/>
    </row>
    <row r="309" ht="14.25">
      <c r="A309" s="1"/>
    </row>
    <row r="310" ht="14.25">
      <c r="A310" s="1"/>
    </row>
    <row r="311" ht="14.25">
      <c r="A311" s="1"/>
    </row>
    <row r="312" ht="14.25">
      <c r="A312" s="1"/>
    </row>
    <row r="313" ht="14.25">
      <c r="A313" s="1"/>
    </row>
    <row r="314" ht="14.25">
      <c r="A314" s="1"/>
    </row>
    <row r="315" ht="14.25">
      <c r="A315" s="1"/>
    </row>
    <row r="316" ht="14.25">
      <c r="A316" s="1"/>
    </row>
    <row r="317" ht="14.25">
      <c r="A317" s="1"/>
    </row>
    <row r="318" ht="14.25">
      <c r="A318" s="1"/>
    </row>
    <row r="319" ht="14.25">
      <c r="A319" s="1"/>
    </row>
    <row r="320" ht="14.25">
      <c r="A320" s="1"/>
    </row>
    <row r="321" ht="14.25">
      <c r="A321" s="1"/>
    </row>
    <row r="322" ht="14.25">
      <c r="A322" s="1"/>
    </row>
    <row r="323" ht="14.25">
      <c r="A323" s="1"/>
    </row>
    <row r="324" ht="14.25">
      <c r="A324" s="1"/>
    </row>
    <row r="325" ht="14.25">
      <c r="A325" s="1"/>
    </row>
    <row r="326" ht="14.25">
      <c r="A326" s="1"/>
    </row>
    <row r="327" ht="14.25">
      <c r="A327" s="1"/>
    </row>
    <row r="328" ht="14.25">
      <c r="A328" s="1"/>
    </row>
    <row r="329" ht="14.25">
      <c r="A329" s="1"/>
    </row>
    <row r="330" ht="14.25">
      <c r="A330" s="1"/>
    </row>
    <row r="331" ht="14.25">
      <c r="A331" s="1"/>
    </row>
    <row r="332" ht="14.25">
      <c r="A332" s="1"/>
    </row>
    <row r="333" ht="14.25">
      <c r="A333" s="1"/>
    </row>
    <row r="334" ht="14.25">
      <c r="A334" s="1"/>
    </row>
    <row r="335" ht="14.25">
      <c r="A335" s="1"/>
    </row>
    <row r="336" ht="14.25">
      <c r="A336" s="1"/>
    </row>
    <row r="337" ht="14.25">
      <c r="A337" s="1"/>
    </row>
    <row r="338" ht="14.25">
      <c r="A338" s="1"/>
    </row>
    <row r="339" ht="14.25">
      <c r="A339" s="1"/>
    </row>
    <row r="340" ht="14.25">
      <c r="A340" s="1"/>
    </row>
    <row r="341" ht="14.25">
      <c r="A341" s="1"/>
    </row>
    <row r="342" ht="14.25">
      <c r="A342" s="1"/>
    </row>
    <row r="343" ht="14.25">
      <c r="A343" s="1"/>
    </row>
    <row r="344" ht="14.25">
      <c r="A344" s="1"/>
    </row>
    <row r="345" ht="14.25">
      <c r="A345" s="1"/>
    </row>
    <row r="346" ht="14.25">
      <c r="A346" s="1"/>
    </row>
    <row r="347" ht="14.25">
      <c r="A347" s="1"/>
    </row>
    <row r="348" ht="14.25">
      <c r="A348" s="1"/>
    </row>
    <row r="349" ht="14.25">
      <c r="A349" s="1"/>
    </row>
    <row r="350" ht="14.25">
      <c r="A350" s="1"/>
    </row>
    <row r="351" ht="14.25">
      <c r="A351" s="1"/>
    </row>
    <row r="352" ht="14.25">
      <c r="A352" s="1"/>
    </row>
    <row r="353" ht="14.25">
      <c r="A353" s="1"/>
    </row>
    <row r="354" ht="14.25">
      <c r="A354" s="1"/>
    </row>
  </sheetData>
  <mergeCells count="56">
    <mergeCell ref="A1:H1"/>
    <mergeCell ref="A5:H5"/>
    <mergeCell ref="B6:H6"/>
    <mergeCell ref="C7:H7"/>
    <mergeCell ref="C8:H8"/>
    <mergeCell ref="E9:E12"/>
    <mergeCell ref="C13:H13"/>
    <mergeCell ref="E14:E17"/>
    <mergeCell ref="B18:H18"/>
    <mergeCell ref="C19:H19"/>
    <mergeCell ref="C20:H20"/>
    <mergeCell ref="E21:E24"/>
    <mergeCell ref="B25:H25"/>
    <mergeCell ref="C26:H26"/>
    <mergeCell ref="C27:H27"/>
    <mergeCell ref="E28:E31"/>
    <mergeCell ref="B32:H32"/>
    <mergeCell ref="C34:H34"/>
    <mergeCell ref="E35:E38"/>
    <mergeCell ref="C39:H39"/>
    <mergeCell ref="E40:E43"/>
    <mergeCell ref="B44:H44"/>
    <mergeCell ref="E46:E49"/>
    <mergeCell ref="C50:D50"/>
    <mergeCell ref="E51:E54"/>
    <mergeCell ref="B55:H55"/>
    <mergeCell ref="C56:H56"/>
    <mergeCell ref="E57:E60"/>
    <mergeCell ref="B61:H61"/>
    <mergeCell ref="C62:H62"/>
    <mergeCell ref="E63:E66"/>
    <mergeCell ref="B67:H67"/>
    <mergeCell ref="B70:H70"/>
    <mergeCell ref="B71:H71"/>
    <mergeCell ref="B77:H77"/>
    <mergeCell ref="B83:H83"/>
    <mergeCell ref="A89:H89"/>
    <mergeCell ref="B90:H90"/>
    <mergeCell ref="B106:H106"/>
    <mergeCell ref="C107:D107"/>
    <mergeCell ref="A112:H112"/>
    <mergeCell ref="B113:H113"/>
    <mergeCell ref="E115:E126"/>
    <mergeCell ref="G115:G118"/>
    <mergeCell ref="G119:G122"/>
    <mergeCell ref="G123:G126"/>
    <mergeCell ref="B127:H127"/>
    <mergeCell ref="E129:E132"/>
    <mergeCell ref="E133:E136"/>
    <mergeCell ref="E137:E140"/>
    <mergeCell ref="E141:E144"/>
    <mergeCell ref="E145:E148"/>
    <mergeCell ref="E149:E152"/>
    <mergeCell ref="E153:E156"/>
    <mergeCell ref="B157:H157"/>
    <mergeCell ref="E159:E162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view="normal" topLeftCell="A1" zoomScale="100" workbookViewId="0">
      <selection activeCell="R10" activeCellId="0" sqref="R10"/>
    </sheetView>
  </sheetViews>
  <sheetFormatPr defaultColWidth="8.71484375" defaultRowHeight="12" customHeight="1"/>
  <cols>
    <col customWidth="0" min="1" max="16384" style="1" width="8.7100000000000009"/>
  </cols>
  <sheetData>
    <row r="2" ht="48" customHeight="1">
      <c r="A2" s="2" t="s">
        <v>398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5" ht="12">
      <c r="A5" s="122" t="s">
        <v>399</v>
      </c>
      <c r="B5" s="123">
        <f>(((B14+N150)/2)*50%)+(50%*B10)</f>
        <v>104.710628673991</v>
      </c>
    </row>
    <row r="10" ht="12">
      <c r="A10" s="122" t="s">
        <v>93</v>
      </c>
      <c r="B10" s="123">
        <f>индикаторы!G38</f>
        <v>204.08779067864899</v>
      </c>
    </row>
    <row r="14" ht="12">
      <c r="A14" s="124" t="s">
        <v>400</v>
      </c>
      <c r="B14" s="123">
        <f>(80%*((B20+F20+J20)/3))+(20%*B17)</f>
        <v>10.6669333386667</v>
      </c>
    </row>
    <row r="15" ht="12">
      <c r="M15" s="124" t="s">
        <v>401</v>
      </c>
      <c r="N15" s="123">
        <f>(80%*((N20+R20+V20)/3))+(20%*N17)</f>
        <v>0</v>
      </c>
    </row>
    <row r="17" ht="12">
      <c r="A17" s="124" t="s">
        <v>402</v>
      </c>
      <c r="B17" s="125">
        <f>финансы!E18</f>
        <v>0</v>
      </c>
      <c r="M17" s="124" t="s">
        <v>403</v>
      </c>
      <c r="N17" s="123"/>
    </row>
    <row r="20" ht="12">
      <c r="A20" s="122" t="s">
        <v>404</v>
      </c>
      <c r="B20" s="123">
        <f>(70%*B28)+(30%*B25)</f>
        <v>40.001000019999999</v>
      </c>
      <c r="E20" s="122" t="s">
        <v>405</v>
      </c>
      <c r="F20" s="123">
        <f>(70%*F28)+(30%*F25)</f>
        <v>0</v>
      </c>
      <c r="I20" s="122" t="s">
        <v>406</v>
      </c>
      <c r="J20" s="123">
        <f>(70%*J28)+(30%*J25)</f>
        <v>0</v>
      </c>
      <c r="M20" s="122" t="s">
        <v>404</v>
      </c>
      <c r="N20" s="123">
        <f>(70%*N28)+(30%*N25)</f>
        <v>0</v>
      </c>
      <c r="Q20" s="122" t="s">
        <v>405</v>
      </c>
      <c r="R20" s="123">
        <f>(70%*R28)+(30%*R25)</f>
        <v>0</v>
      </c>
      <c r="U20" s="122" t="s">
        <v>406</v>
      </c>
      <c r="V20" s="123">
        <f>(70%*V28)+(30%*V25)</f>
        <v>0</v>
      </c>
    </row>
    <row r="25" ht="12">
      <c r="A25" s="122" t="s">
        <v>407</v>
      </c>
      <c r="B25" s="123">
        <v>21.52</v>
      </c>
      <c r="E25" s="122" t="s">
        <v>408</v>
      </c>
      <c r="F25" s="123"/>
      <c r="I25" s="122" t="s">
        <v>409</v>
      </c>
      <c r="J25" s="123"/>
      <c r="M25" s="122" t="s">
        <v>407</v>
      </c>
      <c r="N25" s="123"/>
      <c r="Q25" s="122" t="s">
        <v>408</v>
      </c>
      <c r="R25" s="123"/>
      <c r="U25" s="122" t="s">
        <v>409</v>
      </c>
      <c r="V25" s="123"/>
    </row>
    <row r="28" ht="12">
      <c r="A28" s="122" t="s">
        <v>410</v>
      </c>
      <c r="B28" s="123">
        <v>47.921428599999999</v>
      </c>
      <c r="E28" s="122" t="s">
        <v>411</v>
      </c>
      <c r="F28" s="123"/>
      <c r="I28" s="122" t="s">
        <v>412</v>
      </c>
      <c r="J28" s="123"/>
      <c r="M28" s="122" t="s">
        <v>410</v>
      </c>
      <c r="N28" s="123"/>
      <c r="Q28" s="122" t="s">
        <v>411</v>
      </c>
      <c r="R28" s="123"/>
      <c r="U28" s="122" t="s">
        <v>412</v>
      </c>
      <c r="V28" s="123"/>
    </row>
  </sheetData>
  <mergeCells count="1">
    <mergeCell ref="A2:R2"/>
  </mergeCells>
  <printOptions headings="0" gridLines="0" horizontalCentered="0" verticalCentered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ONLYOFFICE/8.1.0.169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Плакида Ирина Анатольевна</dc:creator>
  <dc:description/>
  <dc:language>ru-RU</dc:language>
  <cp:revision>428</cp:revision>
  <dcterms:created xsi:type="dcterms:W3CDTF">2026-01-29T12:13:31Z</dcterms:created>
  <dcterms:modified xsi:type="dcterms:W3CDTF">2026-04-22T06:42:49Z</dcterms:modified>
</cp:coreProperties>
</file>